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tahuj\"/>
    </mc:Choice>
  </mc:AlternateContent>
  <xr:revisionPtr revIDLastSave="0" documentId="13_ncr:1_{38BD5C60-4945-43F4-A2F0-57D6A03FF95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istole" sheetId="6" r:id="rId1"/>
    <sheet name="MPu+PCC" sheetId="8" r:id="rId2"/>
  </sheets>
  <definedNames>
    <definedName name="_xlnm._FilterDatabase" localSheetId="0" hidden="1">Pistole!$A$30:$R$35</definedName>
  </definedNames>
  <calcPr calcId="191029"/>
</workbook>
</file>

<file path=xl/calcChain.xml><?xml version="1.0" encoding="utf-8"?>
<calcChain xmlns="http://schemas.openxmlformats.org/spreadsheetml/2006/main">
  <c r="H21" i="8" l="1"/>
  <c r="J21" i="8" s="1"/>
  <c r="H20" i="8"/>
  <c r="J20" i="8" s="1"/>
  <c r="Q17" i="6"/>
  <c r="Q24" i="6"/>
  <c r="H17" i="8"/>
  <c r="J17" i="8" s="1"/>
  <c r="H16" i="8"/>
  <c r="H15" i="8"/>
  <c r="J15" i="8" s="1"/>
  <c r="N13" i="8"/>
  <c r="N11" i="8"/>
  <c r="N10" i="8"/>
  <c r="M11" i="6"/>
  <c r="Q15" i="6"/>
  <c r="Q31" i="6"/>
  <c r="Q33" i="6"/>
  <c r="Q30" i="6"/>
  <c r="Q34" i="6"/>
  <c r="Q32" i="6"/>
  <c r="Q35" i="6"/>
  <c r="Q18" i="6"/>
  <c r="Q19" i="6"/>
  <c r="Q26" i="6"/>
  <c r="Q25" i="6"/>
  <c r="Q20" i="6"/>
  <c r="Q13" i="6"/>
  <c r="Q23" i="6"/>
  <c r="Q16" i="6"/>
  <c r="Q14" i="6"/>
  <c r="Q22" i="6"/>
  <c r="Q21" i="6"/>
  <c r="Q10" i="6"/>
  <c r="Q12" i="6"/>
  <c r="M31" i="6"/>
  <c r="M33" i="6"/>
  <c r="M30" i="6"/>
  <c r="M34" i="6"/>
  <c r="M32" i="6"/>
  <c r="M35" i="6"/>
  <c r="M18" i="6"/>
  <c r="M19" i="6"/>
  <c r="M26" i="6"/>
  <c r="M25" i="6"/>
  <c r="M20" i="6"/>
  <c r="M13" i="6"/>
  <c r="M23" i="6"/>
  <c r="M16" i="6"/>
  <c r="M24" i="6"/>
  <c r="M14" i="6"/>
  <c r="M22" i="6"/>
  <c r="M17" i="6"/>
  <c r="M15" i="6"/>
  <c r="M21" i="6"/>
  <c r="M12" i="6"/>
  <c r="Q11" i="6"/>
  <c r="G31" i="6"/>
  <c r="I31" i="6" s="1"/>
  <c r="G33" i="6"/>
  <c r="I33" i="6" s="1"/>
  <c r="G30" i="6"/>
  <c r="I30" i="6" s="1"/>
  <c r="G34" i="6"/>
  <c r="G32" i="6"/>
  <c r="G35" i="6"/>
  <c r="I35" i="6" s="1"/>
  <c r="I27" i="6"/>
  <c r="G18" i="6"/>
  <c r="G19" i="6"/>
  <c r="I19" i="6" s="1"/>
  <c r="G26" i="6"/>
  <c r="G25" i="6"/>
  <c r="G20" i="6"/>
  <c r="I20" i="6" s="1"/>
  <c r="G13" i="6"/>
  <c r="G23" i="6"/>
  <c r="I23" i="6" s="1"/>
  <c r="G16" i="6"/>
  <c r="I16" i="6" s="1"/>
  <c r="G24" i="6"/>
  <c r="G14" i="6"/>
  <c r="G22" i="6"/>
  <c r="G17" i="6"/>
  <c r="I17" i="6" s="1"/>
  <c r="G15" i="6"/>
  <c r="G21" i="6"/>
  <c r="G12" i="6"/>
  <c r="I12" i="6" s="1"/>
  <c r="G10" i="6"/>
  <c r="I10" i="6" s="1"/>
  <c r="G11" i="6"/>
  <c r="I11" i="6" s="1"/>
  <c r="Q17" i="8"/>
  <c r="Q16" i="8"/>
  <c r="Q15" i="8"/>
  <c r="Q13" i="8"/>
  <c r="Q12" i="8"/>
  <c r="Q10" i="8"/>
  <c r="Q11" i="8"/>
  <c r="H23" i="8"/>
  <c r="J23" i="8" s="1"/>
  <c r="H10" i="8"/>
  <c r="J10" i="8" s="1"/>
  <c r="H12" i="8"/>
  <c r="J12" i="8" s="1"/>
  <c r="H22" i="8"/>
  <c r="J22" i="8" s="1"/>
  <c r="J19" i="8"/>
  <c r="J18" i="8"/>
  <c r="H11" i="8"/>
  <c r="J11" i="8" s="1"/>
  <c r="I29" i="6"/>
  <c r="I28" i="6"/>
  <c r="N23" i="8"/>
  <c r="N16" i="8"/>
  <c r="N15" i="8"/>
  <c r="N12" i="8"/>
  <c r="R12" i="8" s="1"/>
  <c r="N22" i="8"/>
  <c r="N21" i="8"/>
  <c r="N17" i="8"/>
  <c r="N20" i="8"/>
  <c r="H13" i="8"/>
  <c r="R13" i="8" s="1"/>
  <c r="M10" i="6"/>
  <c r="R16" i="8" l="1"/>
  <c r="R23" i="8"/>
  <c r="R22" i="8"/>
  <c r="R21" i="8"/>
  <c r="R20" i="8"/>
  <c r="R17" i="8"/>
  <c r="J16" i="8"/>
  <c r="R15" i="8"/>
  <c r="R16" i="6"/>
  <c r="R31" i="6"/>
  <c r="R33" i="6"/>
  <c r="R30" i="6"/>
  <c r="R34" i="6"/>
  <c r="I34" i="6"/>
  <c r="R32" i="6"/>
  <c r="I32" i="6"/>
  <c r="R35" i="6"/>
  <c r="R18" i="6"/>
  <c r="I18" i="6"/>
  <c r="R19" i="6"/>
  <c r="R26" i="6"/>
  <c r="I26" i="6"/>
  <c r="R25" i="6"/>
  <c r="I25" i="6"/>
  <c r="R20" i="6"/>
  <c r="R13" i="6"/>
  <c r="I13" i="6"/>
  <c r="R23" i="6"/>
  <c r="R24" i="6"/>
  <c r="I24" i="6"/>
  <c r="R14" i="6"/>
  <c r="I14" i="6"/>
  <c r="R22" i="6"/>
  <c r="I22" i="6"/>
  <c r="R17" i="6"/>
  <c r="R15" i="6"/>
  <c r="I15" i="6"/>
  <c r="R21" i="6"/>
  <c r="I21" i="6"/>
  <c r="R12" i="6"/>
  <c r="R10" i="6"/>
  <c r="R11" i="6"/>
  <c r="R11" i="8"/>
  <c r="R10" i="8"/>
  <c r="J13" i="8"/>
</calcChain>
</file>

<file path=xl/sharedStrings.xml><?xml version="1.0" encoding="utf-8"?>
<sst xmlns="http://schemas.openxmlformats.org/spreadsheetml/2006/main" count="201" uniqueCount="76">
  <si>
    <t>Adler Vladimír</t>
  </si>
  <si>
    <t>Vyškov 3</t>
  </si>
  <si>
    <t>Musil Miloslav</t>
  </si>
  <si>
    <t>Novotný Karel</t>
  </si>
  <si>
    <t>Radslavice</t>
  </si>
  <si>
    <t>Sychra Stanislav</t>
  </si>
  <si>
    <t>Šamalík Josef</t>
  </si>
  <si>
    <t>Šamalík Miroslav</t>
  </si>
  <si>
    <t>Šedivý Marek</t>
  </si>
  <si>
    <t>Šoupal Kamil</t>
  </si>
  <si>
    <t>Večerka Otakar</t>
  </si>
  <si>
    <t>Zahradníček Miroslav</t>
  </si>
  <si>
    <t>Ludrovan Jan</t>
  </si>
  <si>
    <t>Marková Věra</t>
  </si>
  <si>
    <t>Medek Roman</t>
  </si>
  <si>
    <t>Závod č.</t>
  </si>
  <si>
    <t>Ředitel soutěže:</t>
  </si>
  <si>
    <t>Miloš Závodný</t>
  </si>
  <si>
    <t>Hlavní rozhodčí:</t>
  </si>
  <si>
    <t>Miroslav Zahradníček</t>
  </si>
  <si>
    <t>Datum:</t>
  </si>
  <si>
    <t>Mířená 5+15</t>
  </si>
  <si>
    <t>body</t>
  </si>
  <si>
    <t>Celkové pořadí</t>
  </si>
  <si>
    <t>P.č.</t>
  </si>
  <si>
    <t>Klub</t>
  </si>
  <si>
    <t>čas</t>
  </si>
  <si>
    <t>celk.</t>
  </si>
  <si>
    <t xml:space="preserve">Biathlon </t>
  </si>
  <si>
    <t>celkem</t>
  </si>
  <si>
    <t>Poř.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</si>
  <si>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</si>
  <si>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</si>
  <si>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</si>
  <si>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</si>
  <si>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</si>
  <si>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</si>
  <si>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</si>
  <si>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</si>
  <si>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</si>
  <si>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</si>
  <si>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</si>
  <si>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</si>
  <si>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</si>
  <si>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</si>
  <si>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</si>
  <si>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</si>
  <si>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</si>
  <si>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Střelnice:       Luleč</t>
  </si>
  <si>
    <t>Organizátor: KVZ Vyškov 3</t>
  </si>
  <si>
    <t>IPSC</t>
  </si>
  <si>
    <t>Přijmení a jméno</t>
  </si>
  <si>
    <t>Střelnice:         Luleč</t>
  </si>
  <si>
    <t>Organizátor:  KVZ Vyškov 3</t>
  </si>
  <si>
    <t>Pořadatel:      KVZ Vyškov 3</t>
  </si>
  <si>
    <t>Vnitroklubová soutěž jednotlivců.</t>
  </si>
  <si>
    <t>Gongy</t>
  </si>
  <si>
    <t>Akční, IPSC + gongy</t>
  </si>
  <si>
    <t>Mpu + PCC</t>
  </si>
  <si>
    <t>gong</t>
  </si>
  <si>
    <t>Pořadatel:     KVZ Vyškov 3</t>
  </si>
  <si>
    <t>PCC</t>
  </si>
  <si>
    <t>MPu</t>
  </si>
  <si>
    <t xml:space="preserve">Růžičková Hana </t>
  </si>
  <si>
    <t>nan</t>
  </si>
  <si>
    <t>Šimčík Jan</t>
  </si>
  <si>
    <t>Tvrdý Petr</t>
  </si>
  <si>
    <t>Viktorín Josef</t>
  </si>
  <si>
    <t>Dvořák Jaroslav</t>
  </si>
  <si>
    <t>Ludrovanová Aneta</t>
  </si>
  <si>
    <t>Marek Vladimír</t>
  </si>
  <si>
    <t>Skřejpková Kristýna</t>
  </si>
  <si>
    <t>Zahradníčková Eliška</t>
  </si>
  <si>
    <t>Pozvaní be ZP - nestřelci</t>
  </si>
  <si>
    <t>závada</t>
  </si>
  <si>
    <t>Ludrovan Ján st.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</si>
</sst>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6"/>
      <color theme="1"/>
      <name val="Calibri"/>
      <family val="2"/>
      <charset val="238"/>
      <scheme val="minor"/>
    </font>
    <font>
      <b/>
      <sz val="10"/>
      <color theme="1"/>
      <name val="Arial"/>
      <family val="2"/>
      <charset val="238"/>
    </font>
    <font>
      <b/>
      <sz val="18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9"/>
      <color theme="1"/>
      <name val="Arial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u/>
      <sz val="11"/>
      <color indexed="12"/>
      <name val="Calibri"/>
      <family val="2"/>
      <charset val="238"/>
    </font>
    <font>
      <b/>
      <sz val="12"/>
      <color theme="1"/>
      <name val="Calibri"/>
      <family val="2"/>
      <charset val="238"/>
      <scheme val="minor"/>
    </font>
    <font>
      <b/>
      <sz val="11"/>
      <color theme="1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5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>
      <alignment vertical="top"/>
      <protection locked="0"/>
    </xf>
  </cellStyleXfs>
  <cellXfs count="223">
    <xf numFmtId="0" fontId="0" fillId="0" borderId="0" xfId="0"/>
    <xf numFmtId="0" fontId="1" fillId="0" borderId="3" xfId="0" applyFont="1" applyBorder="1" applyAlignment="1">
      <alignment horizontal="center" vertical="center"/>
    </xf>
    <xf numFmtId="0" fontId="0" fillId="0" borderId="7" xfId="0" applyBorder="1" applyAlignment="1">
      <alignment horizontal="center"/>
    </xf>
    <xf numFmtId="0" fontId="0" fillId="0" borderId="6" xfId="0" applyBorder="1" applyAlignment="1">
      <alignment horizontal="center"/>
    </xf>
    <xf numFmtId="0" fontId="3" fillId="0" borderId="10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4" fillId="0" borderId="0" xfId="0" applyFont="1"/>
    <xf numFmtId="0" fontId="1" fillId="0" borderId="0" xfId="0" applyFont="1" applyAlignment="1">
      <alignment horizontal="left"/>
    </xf>
    <xf numFmtId="0" fontId="5" fillId="0" borderId="0" xfId="0" applyFont="1"/>
    <xf numFmtId="0" fontId="0" fillId="0" borderId="0" xfId="0" applyAlignment="1">
      <alignment horizontal="center"/>
    </xf>
    <xf numFmtId="0" fontId="1" fillId="0" borderId="0" xfId="0" applyFont="1"/>
    <xf numFmtId="14" fontId="5" fillId="0" borderId="0" xfId="0" applyNumberFormat="1" applyFont="1"/>
    <xf numFmtId="14" fontId="0" fillId="0" borderId="0" xfId="0" applyNumberFormat="1"/>
    <xf numFmtId="14" fontId="1" fillId="0" borderId="0" xfId="0" applyNumberFormat="1" applyFont="1"/>
    <xf numFmtId="0" fontId="6" fillId="4" borderId="22" xfId="0" applyFont="1" applyFill="1" applyBorder="1" applyAlignment="1">
      <alignment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2" fontId="6" fillId="0" borderId="27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8" fillId="0" borderId="0" xfId="0" applyFont="1" applyAlignment="1">
      <alignment horizontal="left"/>
    </xf>
    <xf numFmtId="14" fontId="2" fillId="0" borderId="0" xfId="0" applyNumberFormat="1" applyFont="1" applyAlignment="1">
      <alignment horizontal="center"/>
    </xf>
    <xf numFmtId="0" fontId="0" fillId="0" borderId="21" xfId="0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8" fillId="5" borderId="6" xfId="0" applyFont="1" applyFill="1" applyBorder="1" applyAlignment="1">
      <alignment horizontal="center" vertical="center"/>
    </xf>
    <xf numFmtId="0" fontId="1" fillId="0" borderId="19" xfId="0" applyFont="1" applyBorder="1" applyAlignment="1">
      <alignment horizontal="center"/>
    </xf>
    <xf numFmtId="0" fontId="0" fillId="0" borderId="29" xfId="0" applyBorder="1"/>
    <xf numFmtId="0" fontId="0" fillId="0" borderId="2" xfId="0" applyBorder="1"/>
    <xf numFmtId="0" fontId="0" fillId="0" borderId="19" xfId="0" applyBorder="1"/>
    <xf numFmtId="14" fontId="1" fillId="0" borderId="21" xfId="0" applyNumberFormat="1" applyFont="1" applyBorder="1"/>
    <xf numFmtId="0" fontId="1" fillId="0" borderId="23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2" fontId="5" fillId="0" borderId="31" xfId="0" applyNumberFormat="1" applyFont="1" applyBorder="1"/>
    <xf numFmtId="0" fontId="6" fillId="0" borderId="13" xfId="0" applyFont="1" applyBorder="1" applyAlignment="1">
      <alignment horizontal="center" vertical="center"/>
    </xf>
    <xf numFmtId="2" fontId="6" fillId="0" borderId="17" xfId="0" applyNumberFormat="1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 wrapText="1"/>
    </xf>
    <xf numFmtId="2" fontId="6" fillId="0" borderId="30" xfId="0" applyNumberFormat="1" applyFont="1" applyBorder="1" applyAlignment="1">
      <alignment horizontal="center" vertical="center"/>
    </xf>
    <xf numFmtId="2" fontId="5" fillId="0" borderId="14" xfId="0" applyNumberFormat="1" applyFont="1" applyBorder="1"/>
    <xf numFmtId="2" fontId="5" fillId="0" borderId="18" xfId="0" applyNumberFormat="1" applyFont="1" applyBorder="1"/>
    <xf numFmtId="0" fontId="1" fillId="0" borderId="19" xfId="0" applyFont="1" applyBorder="1" applyAlignment="1">
      <alignment horizontal="center" vertical="center"/>
    </xf>
    <xf numFmtId="0" fontId="0" fillId="0" borderId="34" xfId="0" applyBorder="1"/>
    <xf numFmtId="0" fontId="0" fillId="0" borderId="34" xfId="0" applyBorder="1" applyAlignment="1">
      <alignment horizontal="center"/>
    </xf>
    <xf numFmtId="0" fontId="0" fillId="0" borderId="35" xfId="0" applyBorder="1"/>
    <xf numFmtId="0" fontId="1" fillId="0" borderId="20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1" fillId="0" borderId="36" xfId="0" applyFont="1" applyBorder="1"/>
    <xf numFmtId="0" fontId="1" fillId="0" borderId="34" xfId="0" applyFont="1" applyBorder="1" applyAlignment="1">
      <alignment horizontal="center"/>
    </xf>
    <xf numFmtId="0" fontId="1" fillId="0" borderId="33" xfId="0" applyFont="1" applyBorder="1" applyAlignment="1">
      <alignment horizontal="center" vertical="center"/>
    </xf>
    <xf numFmtId="1" fontId="6" fillId="0" borderId="27" xfId="0" applyNumberFormat="1" applyFont="1" applyBorder="1" applyAlignment="1">
      <alignment horizontal="center" vertical="center"/>
    </xf>
    <xf numFmtId="2" fontId="8" fillId="0" borderId="31" xfId="0" applyNumberFormat="1" applyFont="1" applyBorder="1" applyAlignment="1">
      <alignment horizontal="center" vertical="center"/>
    </xf>
    <xf numFmtId="0" fontId="1" fillId="6" borderId="20" xfId="0" applyFont="1" applyFill="1" applyBorder="1" applyAlignment="1">
      <alignment horizontal="center" vertical="center"/>
    </xf>
    <xf numFmtId="0" fontId="1" fillId="7" borderId="22" xfId="0" applyFont="1" applyFill="1" applyBorder="1" applyAlignment="1">
      <alignment horizontal="center" vertical="center"/>
    </xf>
    <xf numFmtId="2" fontId="8" fillId="0" borderId="14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/>
    </xf>
    <xf numFmtId="1" fontId="6" fillId="0" borderId="1" xfId="0" applyNumberFormat="1" applyFont="1" applyBorder="1" applyAlignment="1">
      <alignment horizontal="center" vertical="center"/>
    </xf>
    <xf numFmtId="14" fontId="9" fillId="0" borderId="0" xfId="0" applyNumberFormat="1" applyFont="1" applyAlignment="1">
      <alignment horizontal="center"/>
    </xf>
    <xf numFmtId="0" fontId="6" fillId="4" borderId="22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2" fontId="6" fillId="0" borderId="28" xfId="0" applyNumberFormat="1" applyFont="1" applyBorder="1" applyAlignment="1">
      <alignment horizontal="center" vertical="center"/>
    </xf>
    <xf numFmtId="2" fontId="6" fillId="0" borderId="15" xfId="0" applyNumberFormat="1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2" fontId="5" fillId="0" borderId="1" xfId="0" applyNumberFormat="1" applyFont="1" applyBorder="1" applyAlignment="1">
      <alignment horizontal="center" vertical="center"/>
    </xf>
    <xf numFmtId="2" fontId="6" fillId="0" borderId="26" xfId="0" applyNumberFormat="1" applyFont="1" applyBorder="1" applyAlignment="1">
      <alignment horizontal="center" vertical="center"/>
    </xf>
    <xf numFmtId="2" fontId="6" fillId="0" borderId="9" xfId="0" applyNumberFormat="1" applyFont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/>
    </xf>
    <xf numFmtId="0" fontId="1" fillId="7" borderId="3" xfId="0" applyFont="1" applyFill="1" applyBorder="1" applyAlignment="1">
      <alignment horizontal="center" vertical="center"/>
    </xf>
    <xf numFmtId="0" fontId="1" fillId="8" borderId="3" xfId="0" applyFont="1" applyFill="1" applyBorder="1" applyAlignment="1">
      <alignment horizontal="center" vertical="center"/>
    </xf>
    <xf numFmtId="2" fontId="12" fillId="0" borderId="37" xfId="0" applyNumberFormat="1" applyFont="1" applyBorder="1" applyAlignment="1">
      <alignment horizontal="right" vertical="center"/>
    </xf>
    <xf numFmtId="2" fontId="12" fillId="0" borderId="8" xfId="0" applyNumberFormat="1" applyFont="1" applyBorder="1" applyAlignment="1">
      <alignment horizontal="right" vertical="center"/>
    </xf>
    <xf numFmtId="2" fontId="12" fillId="0" borderId="28" xfId="0" applyNumberFormat="1" applyFont="1" applyBorder="1" applyAlignment="1">
      <alignment vertical="center"/>
    </xf>
    <xf numFmtId="2" fontId="12" fillId="0" borderId="15" xfId="0" applyNumberFormat="1" applyFont="1" applyBorder="1" applyAlignment="1">
      <alignment vertical="center"/>
    </xf>
    <xf numFmtId="2" fontId="8" fillId="6" borderId="31" xfId="0" applyNumberFormat="1" applyFont="1" applyFill="1" applyBorder="1" applyAlignment="1">
      <alignment horizontal="center" vertical="center"/>
    </xf>
    <xf numFmtId="2" fontId="8" fillId="7" borderId="31" xfId="0" applyNumberFormat="1" applyFont="1" applyFill="1" applyBorder="1" applyAlignment="1">
      <alignment horizontal="center" vertical="center"/>
    </xf>
    <xf numFmtId="2" fontId="8" fillId="6" borderId="7" xfId="0" applyNumberFormat="1" applyFont="1" applyFill="1" applyBorder="1" applyAlignment="1">
      <alignment horizontal="center" vertical="center"/>
    </xf>
    <xf numFmtId="2" fontId="8" fillId="6" borderId="6" xfId="0" applyNumberFormat="1" applyFont="1" applyFill="1" applyBorder="1" applyAlignment="1">
      <alignment horizontal="center" vertical="center"/>
    </xf>
    <xf numFmtId="2" fontId="8" fillId="7" borderId="7" xfId="0" applyNumberFormat="1" applyFont="1" applyFill="1" applyBorder="1" applyAlignment="1">
      <alignment horizontal="center" vertical="center"/>
    </xf>
    <xf numFmtId="2" fontId="8" fillId="8" borderId="7" xfId="0" applyNumberFormat="1" applyFont="1" applyFill="1" applyBorder="1" applyAlignment="1">
      <alignment horizontal="center" vertical="center"/>
    </xf>
    <xf numFmtId="2" fontId="8" fillId="8" borderId="6" xfId="0" applyNumberFormat="1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/>
    </xf>
    <xf numFmtId="0" fontId="3" fillId="0" borderId="15" xfId="0" applyFont="1" applyBorder="1"/>
    <xf numFmtId="0" fontId="13" fillId="0" borderId="15" xfId="0" applyFont="1" applyBorder="1"/>
    <xf numFmtId="0" fontId="7" fillId="0" borderId="11" xfId="0" applyFont="1" applyBorder="1" applyAlignment="1">
      <alignment horizontal="center" vertical="center"/>
    </xf>
    <xf numFmtId="0" fontId="7" fillId="0" borderId="9" xfId="0" applyFont="1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3" xfId="0" applyBorder="1" applyAlignment="1">
      <alignment horizontal="center" vertical="center" wrapText="1"/>
    </xf>
    <xf numFmtId="0" fontId="0" fillId="3" borderId="29" xfId="0" applyFill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1" fillId="6" borderId="14" xfId="0" applyFont="1" applyFill="1" applyBorder="1" applyAlignment="1">
      <alignment horizontal="center" vertical="center"/>
    </xf>
    <xf numFmtId="0" fontId="7" fillId="0" borderId="40" xfId="0" applyFont="1" applyBorder="1" applyAlignment="1">
      <alignment horizontal="center" vertical="center"/>
    </xf>
    <xf numFmtId="0" fontId="8" fillId="5" borderId="41" xfId="0" applyFont="1" applyFill="1" applyBorder="1" applyAlignment="1">
      <alignment horizontal="center" vertical="center"/>
    </xf>
    <xf numFmtId="2" fontId="6" fillId="0" borderId="38" xfId="0" applyNumberFormat="1" applyFont="1" applyBorder="1" applyAlignment="1">
      <alignment horizontal="center" vertical="center"/>
    </xf>
    <xf numFmtId="2" fontId="6" fillId="0" borderId="39" xfId="0" applyNumberFormat="1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2" fontId="6" fillId="0" borderId="33" xfId="0" applyNumberFormat="1" applyFont="1" applyBorder="1" applyAlignment="1">
      <alignment horizontal="center" vertical="center"/>
    </xf>
    <xf numFmtId="2" fontId="6" fillId="0" borderId="20" xfId="0" applyNumberFormat="1" applyFont="1" applyBorder="1" applyAlignment="1">
      <alignment horizontal="center" vertical="center"/>
    </xf>
    <xf numFmtId="2" fontId="8" fillId="0" borderId="18" xfId="0" applyNumberFormat="1" applyFont="1" applyBorder="1" applyAlignment="1">
      <alignment horizontal="center" vertical="center"/>
    </xf>
    <xf numFmtId="2" fontId="12" fillId="0" borderId="42" xfId="0" applyNumberFormat="1" applyFont="1" applyBorder="1" applyAlignment="1">
      <alignment vertical="center"/>
    </xf>
    <xf numFmtId="0" fontId="1" fillId="6" borderId="18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2" fontId="6" fillId="0" borderId="0" xfId="0" applyNumberFormat="1" applyFont="1" applyAlignment="1">
      <alignment horizontal="center" vertical="center"/>
    </xf>
    <xf numFmtId="2" fontId="5" fillId="0" borderId="0" xfId="0" applyNumberFormat="1" applyFont="1" applyAlignment="1">
      <alignment horizontal="center" vertical="center"/>
    </xf>
    <xf numFmtId="2" fontId="5" fillId="0" borderId="0" xfId="0" applyNumberFormat="1" applyFont="1"/>
    <xf numFmtId="2" fontId="8" fillId="0" borderId="0" xfId="0" applyNumberFormat="1" applyFont="1" applyAlignment="1">
      <alignment horizontal="center" vertical="center"/>
    </xf>
    <xf numFmtId="2" fontId="12" fillId="0" borderId="0" xfId="0" applyNumberFormat="1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41" xfId="0" applyBorder="1" applyAlignment="1">
      <alignment horizontal="center"/>
    </xf>
    <xf numFmtId="0" fontId="3" fillId="0" borderId="43" xfId="0" applyFont="1" applyBorder="1" applyAlignment="1">
      <alignment horizontal="left" vertical="center"/>
    </xf>
    <xf numFmtId="2" fontId="8" fillId="6" borderId="14" xfId="0" applyNumberFormat="1" applyFont="1" applyFill="1" applyBorder="1" applyAlignment="1">
      <alignment horizontal="center" vertical="center"/>
    </xf>
    <xf numFmtId="2" fontId="8" fillId="6" borderId="18" xfId="0" applyNumberFormat="1" applyFont="1" applyFill="1" applyBorder="1" applyAlignment="1">
      <alignment horizontal="center" vertical="center"/>
    </xf>
    <xf numFmtId="2" fontId="8" fillId="7" borderId="44" xfId="0" applyNumberFormat="1" applyFont="1" applyFill="1" applyBorder="1" applyAlignment="1">
      <alignment horizontal="center" vertical="center"/>
    </xf>
    <xf numFmtId="0" fontId="13" fillId="0" borderId="28" xfId="0" applyFont="1" applyBorder="1"/>
    <xf numFmtId="0" fontId="7" fillId="0" borderId="26" xfId="0" applyFont="1" applyBorder="1" applyAlignment="1">
      <alignment horizontal="center"/>
    </xf>
    <xf numFmtId="0" fontId="8" fillId="5" borderId="7" xfId="0" applyFont="1" applyFill="1" applyBorder="1" applyAlignment="1">
      <alignment horizontal="center"/>
    </xf>
    <xf numFmtId="2" fontId="6" fillId="0" borderId="27" xfId="0" applyNumberFormat="1" applyFont="1" applyBorder="1" applyAlignment="1">
      <alignment horizontal="center"/>
    </xf>
    <xf numFmtId="0" fontId="6" fillId="0" borderId="30" xfId="0" applyFont="1" applyBorder="1" applyAlignment="1">
      <alignment horizontal="center"/>
    </xf>
    <xf numFmtId="0" fontId="6" fillId="0" borderId="27" xfId="0" applyFont="1" applyBorder="1" applyAlignment="1">
      <alignment horizontal="center"/>
    </xf>
    <xf numFmtId="0" fontId="10" fillId="2" borderId="19" xfId="0" applyFont="1" applyFill="1" applyBorder="1"/>
    <xf numFmtId="0" fontId="9" fillId="2" borderId="19" xfId="0" applyFont="1" applyFill="1" applyBorder="1" applyAlignment="1">
      <alignment horizontal="center"/>
    </xf>
    <xf numFmtId="0" fontId="6" fillId="9" borderId="13" xfId="0" applyFont="1" applyFill="1" applyBorder="1" applyAlignment="1">
      <alignment horizontal="center" vertical="center"/>
    </xf>
    <xf numFmtId="2" fontId="6" fillId="9" borderId="1" xfId="0" applyNumberFormat="1" applyFont="1" applyFill="1" applyBorder="1" applyAlignment="1">
      <alignment horizontal="center" vertical="center"/>
    </xf>
    <xf numFmtId="2" fontId="5" fillId="9" borderId="1" xfId="0" applyNumberFormat="1" applyFont="1" applyFill="1" applyBorder="1" applyAlignment="1">
      <alignment horizontal="center" vertical="center"/>
    </xf>
    <xf numFmtId="2" fontId="8" fillId="0" borderId="32" xfId="0" applyNumberFormat="1" applyFont="1" applyBorder="1" applyAlignment="1">
      <alignment horizontal="center" vertical="center"/>
    </xf>
    <xf numFmtId="0" fontId="3" fillId="0" borderId="0" xfId="0" applyFont="1"/>
    <xf numFmtId="0" fontId="7" fillId="0" borderId="0" xfId="0" applyFont="1" applyAlignment="1">
      <alignment horizontal="center"/>
    </xf>
    <xf numFmtId="1" fontId="6" fillId="0" borderId="0" xfId="0" applyNumberFormat="1" applyFont="1" applyAlignment="1">
      <alignment horizontal="center" vertical="center"/>
    </xf>
    <xf numFmtId="0" fontId="3" fillId="0" borderId="45" xfId="0" applyFont="1" applyBorder="1" applyAlignment="1">
      <alignment horizontal="left" vertical="center"/>
    </xf>
    <xf numFmtId="0" fontId="7" fillId="0" borderId="46" xfId="0" applyFont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/>
    </xf>
    <xf numFmtId="0" fontId="6" fillId="9" borderId="47" xfId="0" applyFont="1" applyFill="1" applyBorder="1" applyAlignment="1">
      <alignment horizontal="center" vertical="center"/>
    </xf>
    <xf numFmtId="2" fontId="6" fillId="9" borderId="48" xfId="0" applyNumberFormat="1" applyFont="1" applyFill="1" applyBorder="1" applyAlignment="1">
      <alignment horizontal="center" vertical="center"/>
    </xf>
    <xf numFmtId="2" fontId="5" fillId="9" borderId="48" xfId="0" applyNumberFormat="1" applyFont="1" applyFill="1" applyBorder="1" applyAlignment="1">
      <alignment horizontal="center" vertical="center"/>
    </xf>
    <xf numFmtId="2" fontId="8" fillId="0" borderId="44" xfId="0" applyNumberFormat="1" applyFont="1" applyBorder="1" applyAlignment="1">
      <alignment horizontal="center" vertical="center"/>
    </xf>
    <xf numFmtId="2" fontId="6" fillId="0" borderId="48" xfId="0" applyNumberFormat="1" applyFont="1" applyBorder="1" applyAlignment="1">
      <alignment horizontal="center" vertical="center"/>
    </xf>
    <xf numFmtId="2" fontId="5" fillId="0" borderId="44" xfId="0" applyNumberFormat="1" applyFont="1" applyBorder="1"/>
    <xf numFmtId="2" fontId="6" fillId="0" borderId="49" xfId="0" applyNumberFormat="1" applyFont="1" applyBorder="1" applyAlignment="1">
      <alignment horizontal="center" vertical="center"/>
    </xf>
    <xf numFmtId="2" fontId="6" fillId="0" borderId="50" xfId="0" applyNumberFormat="1" applyFont="1" applyBorder="1" applyAlignment="1">
      <alignment horizontal="center" vertical="center"/>
    </xf>
    <xf numFmtId="2" fontId="6" fillId="0" borderId="47" xfId="0" applyNumberFormat="1" applyFont="1" applyBorder="1" applyAlignment="1">
      <alignment horizontal="center" vertical="center"/>
    </xf>
    <xf numFmtId="2" fontId="12" fillId="0" borderId="49" xfId="0" applyNumberFormat="1" applyFont="1" applyBorder="1" applyAlignment="1">
      <alignment vertical="center"/>
    </xf>
    <xf numFmtId="0" fontId="3" fillId="0" borderId="42" xfId="0" applyFont="1" applyBorder="1"/>
    <xf numFmtId="0" fontId="7" fillId="0" borderId="51" xfId="0" applyFont="1" applyBorder="1" applyAlignment="1">
      <alignment horizontal="center"/>
    </xf>
    <xf numFmtId="0" fontId="6" fillId="9" borderId="16" xfId="0" applyFont="1" applyFill="1" applyBorder="1" applyAlignment="1">
      <alignment horizontal="center" vertical="center"/>
    </xf>
    <xf numFmtId="1" fontId="6" fillId="9" borderId="17" xfId="0" applyNumberFormat="1" applyFont="1" applyFill="1" applyBorder="1" applyAlignment="1">
      <alignment horizontal="center" vertical="center"/>
    </xf>
    <xf numFmtId="2" fontId="6" fillId="9" borderId="17" xfId="0" applyNumberFormat="1" applyFont="1" applyFill="1" applyBorder="1" applyAlignment="1">
      <alignment horizontal="center" vertical="center"/>
    </xf>
    <xf numFmtId="2" fontId="8" fillId="7" borderId="18" xfId="0" applyNumberFormat="1" applyFont="1" applyFill="1" applyBorder="1" applyAlignment="1">
      <alignment horizontal="center" vertical="center"/>
    </xf>
    <xf numFmtId="0" fontId="1" fillId="7" borderId="18" xfId="0" applyFont="1" applyFill="1" applyBorder="1" applyAlignment="1">
      <alignment horizontal="center" vertical="center"/>
    </xf>
    <xf numFmtId="2" fontId="8" fillId="6" borderId="44" xfId="0" applyNumberFormat="1" applyFont="1" applyFill="1" applyBorder="1" applyAlignment="1">
      <alignment horizontal="center" vertical="center"/>
    </xf>
    <xf numFmtId="0" fontId="6" fillId="0" borderId="47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1" fillId="6" borderId="44" xfId="0" applyFont="1" applyFill="1" applyBorder="1" applyAlignment="1">
      <alignment horizontal="center" vertical="center"/>
    </xf>
    <xf numFmtId="0" fontId="8" fillId="2" borderId="19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2" fontId="6" fillId="2" borderId="19" xfId="0" applyNumberFormat="1" applyFont="1" applyFill="1" applyBorder="1" applyAlignment="1">
      <alignment horizontal="center" vertical="center"/>
    </xf>
    <xf numFmtId="2" fontId="5" fillId="2" borderId="19" xfId="0" applyNumberFormat="1" applyFont="1" applyFill="1" applyBorder="1" applyAlignment="1">
      <alignment horizontal="center" vertical="center"/>
    </xf>
    <xf numFmtId="2" fontId="8" fillId="2" borderId="19" xfId="0" applyNumberFormat="1" applyFont="1" applyFill="1" applyBorder="1" applyAlignment="1">
      <alignment horizontal="center" vertical="center"/>
    </xf>
    <xf numFmtId="2" fontId="5" fillId="2" borderId="19" xfId="0" applyNumberFormat="1" applyFont="1" applyFill="1" applyBorder="1"/>
    <xf numFmtId="2" fontId="12" fillId="2" borderId="19" xfId="0" applyNumberFormat="1" applyFont="1" applyFill="1" applyBorder="1" applyAlignment="1">
      <alignment vertical="center"/>
    </xf>
    <xf numFmtId="0" fontId="1" fillId="2" borderId="29" xfId="0" applyFont="1" applyFill="1" applyBorder="1" applyAlignment="1">
      <alignment horizontal="center" vertical="center"/>
    </xf>
    <xf numFmtId="0" fontId="9" fillId="0" borderId="0" xfId="0" applyFont="1" applyAlignment="1">
      <alignment horizontal="center"/>
    </xf>
    <xf numFmtId="2" fontId="12" fillId="0" borderId="0" xfId="0" applyNumberFormat="1" applyFont="1" applyAlignment="1">
      <alignment horizontal="right" vertical="center"/>
    </xf>
    <xf numFmtId="1" fontId="6" fillId="2" borderId="19" xfId="0" applyNumberFormat="1" applyFont="1" applyFill="1" applyBorder="1" applyAlignment="1">
      <alignment horizontal="center" vertical="center"/>
    </xf>
    <xf numFmtId="2" fontId="12" fillId="2" borderId="19" xfId="0" applyNumberFormat="1" applyFont="1" applyFill="1" applyBorder="1" applyAlignment="1">
      <alignment horizontal="right" vertical="center"/>
    </xf>
    <xf numFmtId="0" fontId="0" fillId="2" borderId="29" xfId="0" applyFill="1" applyBorder="1" applyAlignment="1">
      <alignment horizontal="center"/>
    </xf>
    <xf numFmtId="0" fontId="9" fillId="0" borderId="50" xfId="0" applyFont="1" applyBorder="1" applyAlignment="1">
      <alignment horizontal="center"/>
    </xf>
    <xf numFmtId="1" fontId="6" fillId="0" borderId="48" xfId="0" applyNumberFormat="1" applyFont="1" applyBorder="1" applyAlignment="1">
      <alignment horizontal="center" vertical="center"/>
    </xf>
    <xf numFmtId="2" fontId="8" fillId="6" borderId="5" xfId="0" applyNumberFormat="1" applyFont="1" applyFill="1" applyBorder="1" applyAlignment="1">
      <alignment horizontal="center" vertical="center"/>
    </xf>
    <xf numFmtId="2" fontId="8" fillId="7" borderId="5" xfId="0" applyNumberFormat="1" applyFont="1" applyFill="1" applyBorder="1" applyAlignment="1">
      <alignment horizontal="center" vertical="center"/>
    </xf>
    <xf numFmtId="2" fontId="8" fillId="8" borderId="5" xfId="0" applyNumberFormat="1" applyFont="1" applyFill="1" applyBorder="1" applyAlignment="1">
      <alignment horizontal="center" vertical="center"/>
    </xf>
    <xf numFmtId="2" fontId="12" fillId="0" borderId="52" xfId="0" applyNumberFormat="1" applyFont="1" applyBorder="1" applyAlignment="1">
      <alignment horizontal="right" vertical="center"/>
    </xf>
    <xf numFmtId="0" fontId="9" fillId="0" borderId="51" xfId="0" applyFont="1" applyBorder="1" applyAlignment="1">
      <alignment horizontal="center"/>
    </xf>
    <xf numFmtId="1" fontId="6" fillId="0" borderId="17" xfId="0" applyNumberFormat="1" applyFont="1" applyBorder="1" applyAlignment="1">
      <alignment horizontal="center" vertical="center"/>
    </xf>
    <xf numFmtId="2" fontId="6" fillId="0" borderId="51" xfId="0" applyNumberFormat="1" applyFont="1" applyBorder="1" applyAlignment="1">
      <alignment horizontal="center" vertical="center"/>
    </xf>
    <xf numFmtId="2" fontId="8" fillId="6" borderId="4" xfId="0" applyNumberFormat="1" applyFont="1" applyFill="1" applyBorder="1" applyAlignment="1">
      <alignment horizontal="center" vertical="center"/>
    </xf>
    <xf numFmtId="2" fontId="6" fillId="0" borderId="42" xfId="0" applyNumberFormat="1" applyFont="1" applyBorder="1" applyAlignment="1">
      <alignment horizontal="center" vertical="center"/>
    </xf>
    <xf numFmtId="2" fontId="8" fillId="7" borderId="4" xfId="0" applyNumberFormat="1" applyFont="1" applyFill="1" applyBorder="1" applyAlignment="1">
      <alignment horizontal="center" vertical="center"/>
    </xf>
    <xf numFmtId="2" fontId="8" fillId="8" borderId="41" xfId="0" applyNumberFormat="1" applyFont="1" applyFill="1" applyBorder="1" applyAlignment="1">
      <alignment horizontal="center" vertical="center"/>
    </xf>
    <xf numFmtId="2" fontId="12" fillId="0" borderId="53" xfId="0" applyNumberFormat="1" applyFont="1" applyBorder="1" applyAlignment="1">
      <alignment horizontal="right" vertical="center"/>
    </xf>
    <xf numFmtId="0" fontId="1" fillId="0" borderId="54" xfId="0" applyFont="1" applyBorder="1" applyAlignment="1">
      <alignment horizontal="center" vertical="center"/>
    </xf>
    <xf numFmtId="0" fontId="3" fillId="0" borderId="15" xfId="0" applyFont="1" applyBorder="1" applyAlignment="1">
      <alignment horizontal="left" vertical="center"/>
    </xf>
    <xf numFmtId="2" fontId="6" fillId="0" borderId="28" xfId="0" applyNumberFormat="1" applyFont="1" applyBorder="1" applyAlignment="1">
      <alignment horizontal="center"/>
    </xf>
    <xf numFmtId="0" fontId="14" fillId="0" borderId="6" xfId="0" applyFont="1" applyBorder="1" applyAlignment="1">
      <alignment horizontal="center"/>
    </xf>
    <xf numFmtId="0" fontId="14" fillId="0" borderId="41" xfId="0" applyFont="1" applyBorder="1" applyAlignment="1">
      <alignment horizontal="center"/>
    </xf>
    <xf numFmtId="0" fontId="12" fillId="10" borderId="5" xfId="0" applyFont="1" applyFill="1" applyBorder="1" applyAlignment="1">
      <alignment horizontal="center"/>
    </xf>
    <xf numFmtId="0" fontId="12" fillId="10" borderId="6" xfId="0" applyFont="1" applyFill="1" applyBorder="1" applyAlignment="1">
      <alignment horizontal="center"/>
    </xf>
    <xf numFmtId="0" fontId="12" fillId="4" borderId="6" xfId="0" applyFont="1" applyFill="1" applyBorder="1" applyAlignment="1">
      <alignment horizontal="center"/>
    </xf>
    <xf numFmtId="0" fontId="15" fillId="7" borderId="44" xfId="0" applyFont="1" applyFill="1" applyBorder="1" applyAlignment="1">
      <alignment horizontal="center" vertical="center"/>
    </xf>
    <xf numFmtId="0" fontId="15" fillId="7" borderId="14" xfId="0" applyFont="1" applyFill="1" applyBorder="1" applyAlignment="1">
      <alignment horizontal="center" vertical="center"/>
    </xf>
    <xf numFmtId="0" fontId="7" fillId="0" borderId="11" xfId="0" applyFont="1" applyBorder="1" applyAlignment="1">
      <alignment vertical="center"/>
    </xf>
    <xf numFmtId="0" fontId="7" fillId="0" borderId="9" xfId="0" applyFont="1" applyBorder="1" applyAlignment="1">
      <alignment vertical="center"/>
    </xf>
    <xf numFmtId="0" fontId="7" fillId="0" borderId="11" xfId="0" applyFont="1" applyBorder="1"/>
    <xf numFmtId="0" fontId="7" fillId="0" borderId="1" xfId="0" applyFont="1" applyBorder="1"/>
    <xf numFmtId="0" fontId="7" fillId="0" borderId="9" xfId="0" applyFont="1" applyBorder="1"/>
    <xf numFmtId="0" fontId="7" fillId="0" borderId="51" xfId="0" applyFont="1" applyBorder="1"/>
    <xf numFmtId="0" fontId="3" fillId="0" borderId="12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15" xfId="0" applyFont="1" applyBorder="1" applyAlignment="1">
      <alignment vertical="center"/>
    </xf>
    <xf numFmtId="0" fontId="3" fillId="0" borderId="42" xfId="0" applyFont="1" applyBorder="1" applyAlignment="1">
      <alignment vertical="center"/>
    </xf>
    <xf numFmtId="0" fontId="3" fillId="0" borderId="49" xfId="0" applyFont="1" applyBorder="1" applyAlignment="1">
      <alignment vertical="center"/>
    </xf>
    <xf numFmtId="0" fontId="0" fillId="2" borderId="2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1" fillId="7" borderId="2" xfId="0" applyFont="1" applyFill="1" applyBorder="1" applyAlignment="1">
      <alignment horizontal="center" vertical="center"/>
    </xf>
    <xf numFmtId="0" fontId="1" fillId="7" borderId="19" xfId="0" applyFont="1" applyFill="1" applyBorder="1" applyAlignment="1">
      <alignment horizontal="center" vertical="center"/>
    </xf>
    <xf numFmtId="0" fontId="1" fillId="7" borderId="29" xfId="0" applyFont="1" applyFill="1" applyBorder="1" applyAlignment="1">
      <alignment horizontal="center" vertical="center"/>
    </xf>
    <xf numFmtId="0" fontId="1" fillId="6" borderId="19" xfId="0" applyFont="1" applyFill="1" applyBorder="1" applyAlignment="1">
      <alignment horizontal="center" vertical="center" wrapText="1"/>
    </xf>
    <xf numFmtId="0" fontId="1" fillId="6" borderId="34" xfId="0" applyFont="1" applyFill="1" applyBorder="1" applyAlignment="1">
      <alignment horizontal="center" vertical="center" wrapText="1"/>
    </xf>
    <xf numFmtId="0" fontId="1" fillId="6" borderId="29" xfId="0" applyFont="1" applyFill="1" applyBorder="1" applyAlignment="1">
      <alignment horizontal="center" vertical="center" wrapText="1"/>
    </xf>
    <xf numFmtId="0" fontId="1" fillId="8" borderId="2" xfId="0" applyFont="1" applyFill="1" applyBorder="1" applyAlignment="1">
      <alignment horizontal="center" vertical="center"/>
    </xf>
    <xf numFmtId="0" fontId="1" fillId="8" borderId="19" xfId="0" applyFont="1" applyFill="1" applyBorder="1" applyAlignment="1">
      <alignment horizontal="center" vertical="center"/>
    </xf>
    <xf numFmtId="0" fontId="1" fillId="8" borderId="29" xfId="0" applyFont="1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</cellXfs>
  <cellStyles count="2">
    <cellStyle name="Hypertextový odkaz 2" xfId="1" xr:uid="{3C25316E-EB14-4472-A731-17B24F406CF7}"/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X35"/>
  <sheetViews>
    <sheetView tabSelected="1" workbookViewId="0">
      <selection activeCell="T9" sqref="T9"/>
    </sheetView>
  </sheetViews>
  <sheetFormatPr defaultRowHeight="14.4" x14ac:dyDescent="0.3"/>
  <cols>
    <col min="1" max="1" width="4.6640625" customWidth="1"/>
    <col min="2" max="2" width="22" customWidth="1"/>
    <col min="3" max="3" width="10" customWidth="1"/>
    <col min="4" max="4" width="7.44140625" customWidth="1"/>
    <col min="5" max="5" width="6.5546875" customWidth="1"/>
    <col min="6" max="6" width="5.33203125" customWidth="1"/>
    <col min="7" max="7" width="7" customWidth="1"/>
    <col min="8" max="8" width="5.33203125" hidden="1" customWidth="1"/>
    <col min="9" max="9" width="6.88671875" hidden="1" customWidth="1"/>
    <col min="10" max="10" width="6.33203125" customWidth="1"/>
    <col min="11" max="11" width="6.5546875" customWidth="1"/>
    <col min="12" max="13" width="5.6640625" customWidth="1"/>
    <col min="14" max="16" width="5.33203125" customWidth="1"/>
    <col min="17" max="17" width="8.6640625" customWidth="1"/>
    <col min="18" max="18" width="9.33203125" customWidth="1"/>
    <col min="19" max="19" width="8.5546875" customWidth="1"/>
  </cols>
  <sheetData>
    <row r="1" spans="1:24" ht="23.25" customHeight="1" x14ac:dyDescent="0.45">
      <c r="A1" s="6" t="s">
        <v>55</v>
      </c>
      <c r="B1" s="6"/>
      <c r="C1" s="6"/>
    </row>
    <row r="3" spans="1:24" x14ac:dyDescent="0.3">
      <c r="B3" s="24" t="s">
        <v>52</v>
      </c>
      <c r="J3" s="8"/>
      <c r="K3" s="9"/>
      <c r="N3" s="8"/>
      <c r="O3" s="8" t="s">
        <v>15</v>
      </c>
      <c r="Q3" s="9">
        <v>1113</v>
      </c>
    </row>
    <row r="4" spans="1:24" x14ac:dyDescent="0.3">
      <c r="B4" s="24" t="s">
        <v>54</v>
      </c>
      <c r="D4" s="10" t="s">
        <v>16</v>
      </c>
      <c r="F4" t="s">
        <v>17</v>
      </c>
    </row>
    <row r="5" spans="1:24" ht="15" customHeight="1" x14ac:dyDescent="0.3">
      <c r="B5" s="24" t="s">
        <v>53</v>
      </c>
      <c r="D5" s="10" t="s">
        <v>18</v>
      </c>
      <c r="F5" t="s">
        <v>19</v>
      </c>
      <c r="J5" s="11"/>
      <c r="K5" s="25"/>
      <c r="N5" s="11"/>
      <c r="O5" s="11" t="s">
        <v>20</v>
      </c>
      <c r="Q5" s="60">
        <v>45907</v>
      </c>
      <c r="T5" s="9"/>
    </row>
    <row r="6" spans="1:24" ht="15" customHeight="1" thickBot="1" x14ac:dyDescent="0.35">
      <c r="B6" s="7"/>
      <c r="D6" s="10"/>
      <c r="L6" s="13"/>
      <c r="M6" s="12"/>
      <c r="T6" s="9"/>
    </row>
    <row r="7" spans="1:24" ht="15.75" customHeight="1" thickBot="1" x14ac:dyDescent="0.35">
      <c r="B7" s="10"/>
      <c r="D7" s="27">
        <v>1</v>
      </c>
      <c r="E7" s="50">
        <v>2</v>
      </c>
      <c r="F7" s="44"/>
      <c r="G7" s="44"/>
      <c r="H7" s="45"/>
      <c r="I7" s="46"/>
      <c r="J7" s="31"/>
      <c r="K7" s="29">
        <v>3</v>
      </c>
      <c r="L7" s="32"/>
      <c r="M7" s="30"/>
      <c r="N7" s="31"/>
      <c r="O7" s="32"/>
      <c r="P7" s="29">
        <v>4</v>
      </c>
      <c r="Q7" s="30"/>
      <c r="R7" s="33"/>
      <c r="S7" s="12"/>
      <c r="T7" s="9"/>
    </row>
    <row r="8" spans="1:24" ht="30" customHeight="1" thickBot="1" x14ac:dyDescent="0.35">
      <c r="A8" s="208"/>
      <c r="B8" s="209"/>
      <c r="C8" s="209"/>
      <c r="D8" s="62" t="s">
        <v>21</v>
      </c>
      <c r="E8" s="213" t="s">
        <v>56</v>
      </c>
      <c r="F8" s="213"/>
      <c r="G8" s="214"/>
      <c r="H8" s="213"/>
      <c r="I8" s="215"/>
      <c r="J8" s="210" t="s">
        <v>57</v>
      </c>
      <c r="K8" s="211"/>
      <c r="L8" s="211"/>
      <c r="M8" s="212"/>
      <c r="N8" s="216" t="s">
        <v>58</v>
      </c>
      <c r="O8" s="217"/>
      <c r="P8" s="217"/>
      <c r="Q8" s="218"/>
      <c r="R8" s="26" t="s">
        <v>22</v>
      </c>
      <c r="S8" s="14" t="s">
        <v>23</v>
      </c>
    </row>
    <row r="9" spans="1:24" ht="19.95" customHeight="1" thickBot="1" x14ac:dyDescent="0.35">
      <c r="A9" s="57" t="s">
        <v>24</v>
      </c>
      <c r="B9" s="43" t="s">
        <v>51</v>
      </c>
      <c r="C9" s="16" t="s">
        <v>25</v>
      </c>
      <c r="D9" s="1" t="s">
        <v>22</v>
      </c>
      <c r="E9" s="17" t="s">
        <v>59</v>
      </c>
      <c r="F9" s="16" t="s">
        <v>26</v>
      </c>
      <c r="G9" s="70" t="s">
        <v>27</v>
      </c>
      <c r="H9" s="187" t="s">
        <v>26</v>
      </c>
      <c r="I9" s="18" t="s">
        <v>27</v>
      </c>
      <c r="J9" s="34" t="s">
        <v>22</v>
      </c>
      <c r="K9" s="17" t="s">
        <v>59</v>
      </c>
      <c r="L9" s="16" t="s">
        <v>26</v>
      </c>
      <c r="M9" s="71" t="s">
        <v>27</v>
      </c>
      <c r="N9" s="43" t="s">
        <v>22</v>
      </c>
      <c r="O9" s="16" t="s">
        <v>59</v>
      </c>
      <c r="P9" s="16" t="s">
        <v>26</v>
      </c>
      <c r="Q9" s="72" t="s">
        <v>27</v>
      </c>
      <c r="R9" s="39" t="s">
        <v>29</v>
      </c>
      <c r="S9" s="1" t="s">
        <v>30</v>
      </c>
    </row>
    <row r="10" spans="1:24" ht="19.95" customHeight="1" x14ac:dyDescent="0.3">
      <c r="A10" s="2" t="s">
        <v>32</v>
      </c>
      <c r="B10" s="5" t="s">
        <v>0</v>
      </c>
      <c r="C10" s="197" t="s">
        <v>1</v>
      </c>
      <c r="D10" s="123">
        <v>145</v>
      </c>
      <c r="E10" s="52">
        <v>120</v>
      </c>
      <c r="F10" s="68">
        <v>21.69</v>
      </c>
      <c r="G10" s="79">
        <f t="shared" ref="G10:G26" si="0">(E10-F10)</f>
        <v>98.31</v>
      </c>
      <c r="H10" s="189"/>
      <c r="I10" s="36">
        <f t="shared" ref="I10:I26" si="1">G10-H10</f>
        <v>98.31</v>
      </c>
      <c r="J10" s="35">
        <v>35</v>
      </c>
      <c r="K10" s="19">
        <v>70</v>
      </c>
      <c r="L10" s="68">
        <v>16.93</v>
      </c>
      <c r="M10" s="81">
        <f t="shared" ref="M10:M26" si="2">(J10+K10)-L10</f>
        <v>88.07</v>
      </c>
      <c r="N10" s="63"/>
      <c r="O10" s="63"/>
      <c r="P10" s="68"/>
      <c r="Q10" s="82">
        <f t="shared" ref="Q10:Q26" si="3">(N10+O10)-P10</f>
        <v>0</v>
      </c>
      <c r="R10" s="73">
        <f t="shared" ref="R10:R26" si="4">SUM(D10+G10+M10)</f>
        <v>331.38</v>
      </c>
      <c r="S10" s="192" t="s">
        <v>31</v>
      </c>
    </row>
    <row r="11" spans="1:24" ht="19.95" customHeight="1" x14ac:dyDescent="0.3">
      <c r="A11" s="3" t="s">
        <v>31</v>
      </c>
      <c r="B11" s="5" t="s">
        <v>11</v>
      </c>
      <c r="C11" s="197" t="s">
        <v>1</v>
      </c>
      <c r="D11" s="28">
        <v>144</v>
      </c>
      <c r="E11" s="59">
        <v>90</v>
      </c>
      <c r="F11" s="69">
        <v>19.73</v>
      </c>
      <c r="G11" s="79">
        <f t="shared" si="0"/>
        <v>70.27</v>
      </c>
      <c r="H11" s="64"/>
      <c r="I11" s="41">
        <f t="shared" si="1"/>
        <v>70.27</v>
      </c>
      <c r="J11" s="37">
        <v>35</v>
      </c>
      <c r="K11" s="21">
        <v>70</v>
      </c>
      <c r="L11" s="69">
        <v>14.91</v>
      </c>
      <c r="M11" s="81">
        <f t="shared" si="2"/>
        <v>90.09</v>
      </c>
      <c r="N11" s="63"/>
      <c r="O11" s="63"/>
      <c r="P11" s="68"/>
      <c r="Q11" s="83">
        <f t="shared" si="3"/>
        <v>0</v>
      </c>
      <c r="R11" s="74">
        <f t="shared" si="4"/>
        <v>304.36</v>
      </c>
      <c r="S11" s="193" t="s">
        <v>32</v>
      </c>
    </row>
    <row r="12" spans="1:24" ht="19.95" customHeight="1" x14ac:dyDescent="0.3">
      <c r="A12" s="3" t="s">
        <v>33</v>
      </c>
      <c r="B12" s="5" t="s">
        <v>12</v>
      </c>
      <c r="C12" s="197" t="s">
        <v>1</v>
      </c>
      <c r="D12" s="28">
        <v>143</v>
      </c>
      <c r="E12" s="59">
        <v>100</v>
      </c>
      <c r="F12" s="69">
        <v>24.33</v>
      </c>
      <c r="G12" s="79">
        <f t="shared" si="0"/>
        <v>75.67</v>
      </c>
      <c r="H12" s="64"/>
      <c r="I12" s="41">
        <f t="shared" si="1"/>
        <v>75.67</v>
      </c>
      <c r="J12" s="37">
        <v>35</v>
      </c>
      <c r="K12" s="21">
        <v>70</v>
      </c>
      <c r="L12" s="69">
        <v>19.399999999999999</v>
      </c>
      <c r="M12" s="81">
        <f t="shared" si="2"/>
        <v>85.6</v>
      </c>
      <c r="N12" s="63"/>
      <c r="O12" s="63"/>
      <c r="P12" s="68"/>
      <c r="Q12" s="83">
        <f t="shared" si="3"/>
        <v>0</v>
      </c>
      <c r="R12" s="74">
        <f t="shared" si="4"/>
        <v>304.27</v>
      </c>
      <c r="S12" s="193" t="s">
        <v>33</v>
      </c>
    </row>
    <row r="13" spans="1:24" ht="19.95" customHeight="1" x14ac:dyDescent="0.3">
      <c r="A13" s="3" t="s">
        <v>42</v>
      </c>
      <c r="B13" s="5" t="s">
        <v>8</v>
      </c>
      <c r="C13" s="197" t="s">
        <v>1</v>
      </c>
      <c r="D13" s="28">
        <v>139</v>
      </c>
      <c r="E13" s="59">
        <v>70</v>
      </c>
      <c r="F13" s="69">
        <v>17.809999999999999</v>
      </c>
      <c r="G13" s="79">
        <f t="shared" si="0"/>
        <v>52.19</v>
      </c>
      <c r="H13" s="64"/>
      <c r="I13" s="41">
        <f t="shared" si="1"/>
        <v>52.19</v>
      </c>
      <c r="J13" s="37">
        <v>35</v>
      </c>
      <c r="K13" s="21">
        <v>70</v>
      </c>
      <c r="L13" s="69">
        <v>16.170000000000002</v>
      </c>
      <c r="M13" s="81">
        <f t="shared" si="2"/>
        <v>88.83</v>
      </c>
      <c r="N13" s="63"/>
      <c r="O13" s="63"/>
      <c r="P13" s="68"/>
      <c r="Q13" s="83">
        <f t="shared" si="3"/>
        <v>0</v>
      </c>
      <c r="R13" s="74">
        <f t="shared" si="4"/>
        <v>280.02</v>
      </c>
      <c r="S13" s="194" t="s">
        <v>34</v>
      </c>
      <c r="X13" s="9"/>
    </row>
    <row r="14" spans="1:24" ht="19.95" customHeight="1" x14ac:dyDescent="0.3">
      <c r="A14" s="3" t="s">
        <v>38</v>
      </c>
      <c r="B14" s="5" t="s">
        <v>63</v>
      </c>
      <c r="C14" s="197" t="s">
        <v>1</v>
      </c>
      <c r="D14" s="28">
        <v>138</v>
      </c>
      <c r="E14" s="59">
        <v>90</v>
      </c>
      <c r="F14" s="69">
        <v>31.92</v>
      </c>
      <c r="G14" s="79">
        <f t="shared" si="0"/>
        <v>58.08</v>
      </c>
      <c r="H14" s="64"/>
      <c r="I14" s="41">
        <f t="shared" si="1"/>
        <v>58.08</v>
      </c>
      <c r="J14" s="37">
        <v>35</v>
      </c>
      <c r="K14" s="21">
        <v>70</v>
      </c>
      <c r="L14" s="69">
        <v>22.05</v>
      </c>
      <c r="M14" s="81">
        <f t="shared" si="2"/>
        <v>82.95</v>
      </c>
      <c r="N14" s="63"/>
      <c r="O14" s="63"/>
      <c r="P14" s="68"/>
      <c r="Q14" s="83">
        <f t="shared" si="3"/>
        <v>0</v>
      </c>
      <c r="R14" s="74">
        <f t="shared" si="4"/>
        <v>279.02999999999997</v>
      </c>
      <c r="S14" s="194" t="s">
        <v>35</v>
      </c>
    </row>
    <row r="15" spans="1:24" ht="19.95" customHeight="1" x14ac:dyDescent="0.3">
      <c r="A15" s="3" t="s">
        <v>35</v>
      </c>
      <c r="B15" s="5" t="s">
        <v>14</v>
      </c>
      <c r="C15" s="197" t="s">
        <v>1</v>
      </c>
      <c r="D15" s="28">
        <v>135</v>
      </c>
      <c r="E15" s="59">
        <v>100</v>
      </c>
      <c r="F15" s="69">
        <v>43.79</v>
      </c>
      <c r="G15" s="79">
        <f t="shared" si="0"/>
        <v>56.21</v>
      </c>
      <c r="H15" s="64"/>
      <c r="I15" s="41">
        <f t="shared" si="1"/>
        <v>56.21</v>
      </c>
      <c r="J15" s="37">
        <v>30</v>
      </c>
      <c r="K15" s="21">
        <v>70</v>
      </c>
      <c r="L15" s="69">
        <v>19.8</v>
      </c>
      <c r="M15" s="81">
        <f t="shared" si="2"/>
        <v>80.2</v>
      </c>
      <c r="N15" s="63"/>
      <c r="O15" s="63"/>
      <c r="P15" s="68"/>
      <c r="Q15" s="83">
        <f t="shared" si="3"/>
        <v>0</v>
      </c>
      <c r="R15" s="74">
        <f t="shared" si="4"/>
        <v>271.41000000000003</v>
      </c>
      <c r="S15" s="194" t="s">
        <v>36</v>
      </c>
    </row>
    <row r="16" spans="1:24" ht="19.95" customHeight="1" x14ac:dyDescent="0.3">
      <c r="A16" s="3" t="s">
        <v>40</v>
      </c>
      <c r="B16" s="5" t="s">
        <v>6</v>
      </c>
      <c r="C16" s="197" t="s">
        <v>1</v>
      </c>
      <c r="D16" s="28">
        <v>141</v>
      </c>
      <c r="E16" s="59">
        <v>70</v>
      </c>
      <c r="F16" s="69">
        <v>20.079999999999998</v>
      </c>
      <c r="G16" s="79">
        <f t="shared" si="0"/>
        <v>49.92</v>
      </c>
      <c r="H16" s="64"/>
      <c r="I16" s="41">
        <f t="shared" si="1"/>
        <v>49.92</v>
      </c>
      <c r="J16" s="37">
        <v>25</v>
      </c>
      <c r="K16" s="21">
        <v>70</v>
      </c>
      <c r="L16" s="69">
        <v>14.97</v>
      </c>
      <c r="M16" s="81">
        <f t="shared" si="2"/>
        <v>80.03</v>
      </c>
      <c r="N16" s="63"/>
      <c r="O16" s="63"/>
      <c r="P16" s="68"/>
      <c r="Q16" s="83">
        <f t="shared" si="3"/>
        <v>0</v>
      </c>
      <c r="R16" s="74">
        <f t="shared" si="4"/>
        <v>270.95000000000005</v>
      </c>
      <c r="S16" s="194" t="s">
        <v>37</v>
      </c>
    </row>
    <row r="17" spans="1:19" ht="19.95" customHeight="1" x14ac:dyDescent="0.3">
      <c r="A17" s="3" t="s">
        <v>36</v>
      </c>
      <c r="B17" s="5" t="s">
        <v>2</v>
      </c>
      <c r="C17" s="197" t="s">
        <v>1</v>
      </c>
      <c r="D17" s="28">
        <v>130</v>
      </c>
      <c r="E17" s="59">
        <v>60</v>
      </c>
      <c r="F17" s="69">
        <v>18.93</v>
      </c>
      <c r="G17" s="79">
        <f t="shared" si="0"/>
        <v>41.07</v>
      </c>
      <c r="H17" s="64"/>
      <c r="I17" s="41">
        <f t="shared" si="1"/>
        <v>41.07</v>
      </c>
      <c r="J17" s="37">
        <v>35</v>
      </c>
      <c r="K17" s="21">
        <v>70</v>
      </c>
      <c r="L17" s="69">
        <v>17.899999999999999</v>
      </c>
      <c r="M17" s="81">
        <f t="shared" si="2"/>
        <v>87.1</v>
      </c>
      <c r="N17" s="63"/>
      <c r="O17" s="63"/>
      <c r="P17" s="68"/>
      <c r="Q17" s="83">
        <f t="shared" si="3"/>
        <v>0</v>
      </c>
      <c r="R17" s="74">
        <f t="shared" si="4"/>
        <v>258.16999999999996</v>
      </c>
      <c r="S17" s="194" t="s">
        <v>38</v>
      </c>
    </row>
    <row r="18" spans="1:19" ht="19.95" customHeight="1" x14ac:dyDescent="0.3">
      <c r="A18" s="3" t="s">
        <v>47</v>
      </c>
      <c r="B18" s="203" t="s">
        <v>67</v>
      </c>
      <c r="C18" s="199" t="s">
        <v>4</v>
      </c>
      <c r="D18" s="28">
        <v>141</v>
      </c>
      <c r="E18" s="59">
        <v>60</v>
      </c>
      <c r="F18" s="69">
        <v>25.93</v>
      </c>
      <c r="G18" s="79">
        <f t="shared" si="0"/>
        <v>34.07</v>
      </c>
      <c r="H18" s="64"/>
      <c r="I18" s="41">
        <f t="shared" si="1"/>
        <v>34.07</v>
      </c>
      <c r="J18" s="37">
        <v>22</v>
      </c>
      <c r="K18" s="21">
        <v>70</v>
      </c>
      <c r="L18" s="69">
        <v>26.69</v>
      </c>
      <c r="M18" s="81">
        <f t="shared" si="2"/>
        <v>65.31</v>
      </c>
      <c r="N18" s="63"/>
      <c r="O18" s="63"/>
      <c r="P18" s="68"/>
      <c r="Q18" s="83">
        <f t="shared" si="3"/>
        <v>0</v>
      </c>
      <c r="R18" s="74">
        <f t="shared" si="4"/>
        <v>240.38</v>
      </c>
      <c r="S18" s="194" t="s">
        <v>39</v>
      </c>
    </row>
    <row r="19" spans="1:19" ht="19.95" customHeight="1" x14ac:dyDescent="0.3">
      <c r="A19" s="3" t="s">
        <v>46</v>
      </c>
      <c r="B19" s="204" t="s">
        <v>10</v>
      </c>
      <c r="C19" s="200" t="s">
        <v>1</v>
      </c>
      <c r="D19" s="28">
        <v>126</v>
      </c>
      <c r="E19" s="59">
        <v>70</v>
      </c>
      <c r="F19" s="69">
        <v>32.799999999999997</v>
      </c>
      <c r="G19" s="79">
        <f t="shared" si="0"/>
        <v>37.200000000000003</v>
      </c>
      <c r="H19" s="64"/>
      <c r="I19" s="41">
        <f t="shared" si="1"/>
        <v>37.200000000000003</v>
      </c>
      <c r="J19" s="37">
        <v>20</v>
      </c>
      <c r="K19" s="21">
        <v>70</v>
      </c>
      <c r="L19" s="69">
        <v>28.31</v>
      </c>
      <c r="M19" s="81">
        <f t="shared" si="2"/>
        <v>61.69</v>
      </c>
      <c r="N19" s="63"/>
      <c r="O19" s="63"/>
      <c r="P19" s="68"/>
      <c r="Q19" s="83">
        <f t="shared" si="3"/>
        <v>0</v>
      </c>
      <c r="R19" s="74">
        <f t="shared" si="4"/>
        <v>224.89</v>
      </c>
      <c r="S19" s="194" t="s">
        <v>40</v>
      </c>
    </row>
    <row r="20" spans="1:19" ht="19.95" customHeight="1" x14ac:dyDescent="0.3">
      <c r="A20" s="3" t="s">
        <v>43</v>
      </c>
      <c r="B20" s="203" t="s">
        <v>65</v>
      </c>
      <c r="C20" s="199" t="s">
        <v>1</v>
      </c>
      <c r="D20" s="28">
        <v>82</v>
      </c>
      <c r="E20" s="59">
        <v>90</v>
      </c>
      <c r="F20" s="69">
        <v>25.43</v>
      </c>
      <c r="G20" s="79">
        <f t="shared" si="0"/>
        <v>64.569999999999993</v>
      </c>
      <c r="H20" s="64"/>
      <c r="I20" s="41">
        <f t="shared" si="1"/>
        <v>64.569999999999993</v>
      </c>
      <c r="J20" s="37">
        <v>10</v>
      </c>
      <c r="K20" s="21">
        <v>70</v>
      </c>
      <c r="L20" s="69">
        <v>21.1</v>
      </c>
      <c r="M20" s="81">
        <f t="shared" si="2"/>
        <v>58.9</v>
      </c>
      <c r="N20" s="63"/>
      <c r="O20" s="63"/>
      <c r="P20" s="68"/>
      <c r="Q20" s="83">
        <f t="shared" si="3"/>
        <v>0</v>
      </c>
      <c r="R20" s="74">
        <f t="shared" si="4"/>
        <v>205.47</v>
      </c>
      <c r="S20" s="190" t="s">
        <v>41</v>
      </c>
    </row>
    <row r="21" spans="1:19" ht="19.95" customHeight="1" x14ac:dyDescent="0.3">
      <c r="A21" s="3" t="s">
        <v>34</v>
      </c>
      <c r="B21" s="5" t="s">
        <v>13</v>
      </c>
      <c r="C21" s="197" t="s">
        <v>4</v>
      </c>
      <c r="D21" s="28">
        <v>126</v>
      </c>
      <c r="E21" s="59">
        <v>80</v>
      </c>
      <c r="F21" s="69">
        <v>50.41</v>
      </c>
      <c r="G21" s="79">
        <f t="shared" si="0"/>
        <v>29.590000000000003</v>
      </c>
      <c r="H21" s="64"/>
      <c r="I21" s="41">
        <f t="shared" si="1"/>
        <v>29.590000000000003</v>
      </c>
      <c r="J21" s="37">
        <v>14</v>
      </c>
      <c r="K21" s="21">
        <v>70</v>
      </c>
      <c r="L21" s="69">
        <v>43.38</v>
      </c>
      <c r="M21" s="81">
        <f t="shared" si="2"/>
        <v>40.619999999999997</v>
      </c>
      <c r="N21" s="63"/>
      <c r="O21" s="63"/>
      <c r="P21" s="68"/>
      <c r="Q21" s="83">
        <f t="shared" si="3"/>
        <v>0</v>
      </c>
      <c r="R21" s="74">
        <f t="shared" si="4"/>
        <v>196.21</v>
      </c>
      <c r="S21" s="190" t="s">
        <v>42</v>
      </c>
    </row>
    <row r="22" spans="1:19" ht="19.95" customHeight="1" x14ac:dyDescent="0.3">
      <c r="A22" s="3" t="s">
        <v>37</v>
      </c>
      <c r="B22" s="188" t="s">
        <v>3</v>
      </c>
      <c r="C22" s="198" t="s">
        <v>1</v>
      </c>
      <c r="D22" s="28">
        <v>126</v>
      </c>
      <c r="E22" s="59">
        <v>70</v>
      </c>
      <c r="F22" s="69">
        <v>41.5</v>
      </c>
      <c r="G22" s="79">
        <f t="shared" si="0"/>
        <v>28.5</v>
      </c>
      <c r="H22" s="64"/>
      <c r="I22" s="41">
        <f t="shared" si="1"/>
        <v>28.5</v>
      </c>
      <c r="J22" s="37">
        <v>30</v>
      </c>
      <c r="K22" s="21">
        <v>70</v>
      </c>
      <c r="L22" s="69">
        <v>65.69</v>
      </c>
      <c r="M22" s="81">
        <f t="shared" si="2"/>
        <v>34.31</v>
      </c>
      <c r="N22" s="63"/>
      <c r="O22" s="63"/>
      <c r="P22" s="68"/>
      <c r="Q22" s="83">
        <f t="shared" si="3"/>
        <v>0</v>
      </c>
      <c r="R22" s="74">
        <f t="shared" si="4"/>
        <v>188.81</v>
      </c>
      <c r="S22" s="190" t="s">
        <v>43</v>
      </c>
    </row>
    <row r="23" spans="1:19" ht="19.95" customHeight="1" x14ac:dyDescent="0.3">
      <c r="A23" s="3" t="s">
        <v>41</v>
      </c>
      <c r="B23" s="188" t="s">
        <v>7</v>
      </c>
      <c r="C23" s="198" t="s">
        <v>1</v>
      </c>
      <c r="D23" s="28">
        <v>119</v>
      </c>
      <c r="E23" s="59">
        <v>50</v>
      </c>
      <c r="F23" s="69">
        <v>27.67</v>
      </c>
      <c r="G23" s="79">
        <f t="shared" si="0"/>
        <v>22.33</v>
      </c>
      <c r="H23" s="64"/>
      <c r="I23" s="41">
        <f t="shared" si="1"/>
        <v>22.33</v>
      </c>
      <c r="J23" s="37">
        <v>7</v>
      </c>
      <c r="K23" s="21">
        <v>70</v>
      </c>
      <c r="L23" s="69">
        <v>35.26</v>
      </c>
      <c r="M23" s="81">
        <f t="shared" si="2"/>
        <v>41.74</v>
      </c>
      <c r="N23" s="63"/>
      <c r="O23" s="63"/>
      <c r="P23" s="68"/>
      <c r="Q23" s="83">
        <f t="shared" si="3"/>
        <v>0</v>
      </c>
      <c r="R23" s="74">
        <f t="shared" si="4"/>
        <v>183.07</v>
      </c>
      <c r="S23" s="190" t="s">
        <v>44</v>
      </c>
    </row>
    <row r="24" spans="1:19" ht="19.95" customHeight="1" x14ac:dyDescent="0.3">
      <c r="A24" s="3" t="s">
        <v>39</v>
      </c>
      <c r="B24" s="188" t="s">
        <v>5</v>
      </c>
      <c r="C24" s="198"/>
      <c r="D24" s="28">
        <v>112</v>
      </c>
      <c r="E24" s="59">
        <v>0</v>
      </c>
      <c r="F24" s="69">
        <v>0</v>
      </c>
      <c r="G24" s="79">
        <f t="shared" si="0"/>
        <v>0</v>
      </c>
      <c r="H24" s="64"/>
      <c r="I24" s="41">
        <f t="shared" si="1"/>
        <v>0</v>
      </c>
      <c r="J24" s="37">
        <v>27</v>
      </c>
      <c r="K24" s="21">
        <v>70</v>
      </c>
      <c r="L24" s="69">
        <v>26.96</v>
      </c>
      <c r="M24" s="81">
        <f t="shared" si="2"/>
        <v>70.039999999999992</v>
      </c>
      <c r="N24" s="63"/>
      <c r="O24" s="63"/>
      <c r="P24" s="68"/>
      <c r="Q24" s="83">
        <f t="shared" si="3"/>
        <v>0</v>
      </c>
      <c r="R24" s="74">
        <f t="shared" si="4"/>
        <v>182.04</v>
      </c>
      <c r="S24" s="190" t="s">
        <v>45</v>
      </c>
    </row>
    <row r="25" spans="1:19" ht="19.95" customHeight="1" x14ac:dyDescent="0.3">
      <c r="A25" s="3" t="s">
        <v>44</v>
      </c>
      <c r="B25" s="205" t="s">
        <v>9</v>
      </c>
      <c r="C25" s="201" t="s">
        <v>1</v>
      </c>
      <c r="D25" s="28">
        <v>128</v>
      </c>
      <c r="E25" s="59">
        <v>40</v>
      </c>
      <c r="F25" s="69">
        <v>27.69</v>
      </c>
      <c r="G25" s="79">
        <f t="shared" si="0"/>
        <v>12.309999999999999</v>
      </c>
      <c r="H25" s="64"/>
      <c r="I25" s="41">
        <f t="shared" si="1"/>
        <v>12.309999999999999</v>
      </c>
      <c r="J25" s="37">
        <v>7</v>
      </c>
      <c r="K25" s="21">
        <v>70</v>
      </c>
      <c r="L25" s="69">
        <v>57.29</v>
      </c>
      <c r="M25" s="81">
        <f t="shared" si="2"/>
        <v>19.71</v>
      </c>
      <c r="N25" s="63"/>
      <c r="O25" s="63"/>
      <c r="P25" s="68"/>
      <c r="Q25" s="83">
        <f t="shared" si="3"/>
        <v>0</v>
      </c>
      <c r="R25" s="74">
        <f t="shared" si="4"/>
        <v>160.02000000000001</v>
      </c>
      <c r="S25" s="190" t="s">
        <v>46</v>
      </c>
    </row>
    <row r="26" spans="1:19" ht="19.95" customHeight="1" thickBot="1" x14ac:dyDescent="0.35">
      <c r="A26" s="116" t="s">
        <v>45</v>
      </c>
      <c r="B26" s="206" t="s">
        <v>66</v>
      </c>
      <c r="C26" s="202" t="s">
        <v>1</v>
      </c>
      <c r="D26" s="95">
        <v>88</v>
      </c>
      <c r="E26" s="180">
        <v>50</v>
      </c>
      <c r="F26" s="181">
        <v>35.700000000000003</v>
      </c>
      <c r="G26" s="182">
        <f t="shared" si="0"/>
        <v>14.299999999999997</v>
      </c>
      <c r="H26" s="183"/>
      <c r="I26" s="42">
        <f t="shared" si="1"/>
        <v>14.299999999999997</v>
      </c>
      <c r="J26" s="98">
        <v>15</v>
      </c>
      <c r="K26" s="99">
        <v>70</v>
      </c>
      <c r="L26" s="181">
        <v>75.09</v>
      </c>
      <c r="M26" s="184">
        <f t="shared" si="2"/>
        <v>9.9099999999999966</v>
      </c>
      <c r="N26" s="96"/>
      <c r="O26" s="96"/>
      <c r="P26" s="97"/>
      <c r="Q26" s="185">
        <f t="shared" si="3"/>
        <v>0</v>
      </c>
      <c r="R26" s="186">
        <f t="shared" si="4"/>
        <v>112.21</v>
      </c>
      <c r="S26" s="191" t="s">
        <v>47</v>
      </c>
    </row>
    <row r="27" spans="1:19" ht="19.95" customHeight="1" thickBot="1" x14ac:dyDescent="0.35">
      <c r="A27" s="9"/>
      <c r="C27" s="168"/>
      <c r="D27" s="107"/>
      <c r="E27" s="135"/>
      <c r="F27" s="109"/>
      <c r="G27" s="112"/>
      <c r="H27" s="109"/>
      <c r="I27" s="111">
        <f t="shared" ref="I27:I29" si="5">G27-H27</f>
        <v>0</v>
      </c>
      <c r="J27" s="108"/>
      <c r="K27" s="108"/>
      <c r="L27" s="109"/>
      <c r="M27" s="112"/>
      <c r="N27" s="109"/>
      <c r="O27" s="109"/>
      <c r="P27" s="109"/>
      <c r="Q27" s="112"/>
      <c r="R27" s="169"/>
      <c r="S27" s="9"/>
    </row>
    <row r="28" spans="1:19" ht="19.95" customHeight="1" thickBot="1" x14ac:dyDescent="0.4">
      <c r="A28" s="84"/>
      <c r="B28" s="127" t="s">
        <v>73</v>
      </c>
      <c r="C28" s="128"/>
      <c r="D28" s="160"/>
      <c r="E28" s="170"/>
      <c r="F28" s="162"/>
      <c r="G28" s="164"/>
      <c r="H28" s="162"/>
      <c r="I28" s="165">
        <f t="shared" si="5"/>
        <v>0</v>
      </c>
      <c r="J28" s="161"/>
      <c r="K28" s="161"/>
      <c r="L28" s="162"/>
      <c r="M28" s="164"/>
      <c r="N28" s="162"/>
      <c r="O28" s="162"/>
      <c r="P28" s="162"/>
      <c r="Q28" s="164"/>
      <c r="R28" s="171"/>
      <c r="S28" s="172"/>
    </row>
    <row r="29" spans="1:19" ht="19.95" customHeight="1" thickBot="1" x14ac:dyDescent="0.35">
      <c r="A29" s="9"/>
      <c r="C29" s="168"/>
      <c r="D29" s="107"/>
      <c r="E29" s="135"/>
      <c r="F29" s="109"/>
      <c r="G29" s="112"/>
      <c r="H29" s="109"/>
      <c r="I29" s="111">
        <f t="shared" si="5"/>
        <v>0</v>
      </c>
      <c r="J29" s="108"/>
      <c r="K29" s="108"/>
      <c r="L29" s="109"/>
      <c r="M29" s="112"/>
      <c r="N29" s="109"/>
      <c r="O29" s="109"/>
      <c r="P29" s="109"/>
      <c r="Q29" s="112"/>
      <c r="R29" s="169"/>
      <c r="S29" s="9"/>
    </row>
    <row r="30" spans="1:19" ht="19.95" customHeight="1" x14ac:dyDescent="0.3">
      <c r="A30" s="115" t="s">
        <v>31</v>
      </c>
      <c r="B30" s="207" t="s">
        <v>71</v>
      </c>
      <c r="C30" s="173" t="s">
        <v>64</v>
      </c>
      <c r="D30" s="138">
        <v>116</v>
      </c>
      <c r="E30" s="174">
        <v>100</v>
      </c>
      <c r="F30" s="146">
        <v>34.58</v>
      </c>
      <c r="G30" s="175">
        <f t="shared" ref="G30:G35" si="6">(E30-F30)</f>
        <v>65.42</v>
      </c>
      <c r="H30" s="145"/>
      <c r="I30" s="144">
        <f t="shared" ref="I30:I35" si="7">G30-H30</f>
        <v>65.42</v>
      </c>
      <c r="J30" s="157">
        <v>35</v>
      </c>
      <c r="K30" s="158">
        <v>70</v>
      </c>
      <c r="L30" s="146">
        <v>35.200000000000003</v>
      </c>
      <c r="M30" s="176">
        <f t="shared" ref="M30:M35" si="8">(J30+K30)-L30</f>
        <v>69.8</v>
      </c>
      <c r="N30" s="145"/>
      <c r="O30" s="145"/>
      <c r="P30" s="146"/>
      <c r="Q30" s="177">
        <f t="shared" ref="Q30:Q35" si="9">(N30+O30)-P30</f>
        <v>0</v>
      </c>
      <c r="R30" s="178">
        <f t="shared" ref="R30:R35" si="10">SUM(D30+G30+M30)</f>
        <v>251.22000000000003</v>
      </c>
      <c r="S30" s="192" t="s">
        <v>31</v>
      </c>
    </row>
    <row r="31" spans="1:19" ht="19.95" customHeight="1" x14ac:dyDescent="0.3">
      <c r="A31" s="3" t="s">
        <v>32</v>
      </c>
      <c r="B31" s="205" t="s">
        <v>75</v>
      </c>
      <c r="C31" s="58" t="s">
        <v>64</v>
      </c>
      <c r="D31" s="28">
        <v>87</v>
      </c>
      <c r="E31" s="59">
        <v>100</v>
      </c>
      <c r="F31" s="69">
        <v>49.69</v>
      </c>
      <c r="G31" s="79">
        <f t="shared" si="6"/>
        <v>50.31</v>
      </c>
      <c r="H31" s="64"/>
      <c r="I31" s="41">
        <f t="shared" si="7"/>
        <v>50.31</v>
      </c>
      <c r="J31" s="37">
        <v>27</v>
      </c>
      <c r="K31" s="21">
        <v>70</v>
      </c>
      <c r="L31" s="69">
        <v>37.340000000000003</v>
      </c>
      <c r="M31" s="81">
        <f t="shared" si="8"/>
        <v>59.66</v>
      </c>
      <c r="N31" s="63"/>
      <c r="O31" s="63"/>
      <c r="P31" s="68"/>
      <c r="Q31" s="83">
        <f t="shared" si="9"/>
        <v>0</v>
      </c>
      <c r="R31" s="74">
        <f t="shared" si="10"/>
        <v>196.97</v>
      </c>
      <c r="S31" s="193" t="s">
        <v>32</v>
      </c>
    </row>
    <row r="32" spans="1:19" ht="19.95" customHeight="1" x14ac:dyDescent="0.3">
      <c r="A32" s="3" t="s">
        <v>33</v>
      </c>
      <c r="B32" s="205" t="s">
        <v>69</v>
      </c>
      <c r="C32" s="58" t="s">
        <v>64</v>
      </c>
      <c r="D32" s="28">
        <v>98</v>
      </c>
      <c r="E32" s="59">
        <v>80</v>
      </c>
      <c r="F32" s="69">
        <v>35.369999999999997</v>
      </c>
      <c r="G32" s="79">
        <f t="shared" si="6"/>
        <v>44.63</v>
      </c>
      <c r="H32" s="64"/>
      <c r="I32" s="41">
        <f t="shared" si="7"/>
        <v>44.63</v>
      </c>
      <c r="J32" s="37">
        <v>22</v>
      </c>
      <c r="K32" s="21">
        <v>70</v>
      </c>
      <c r="L32" s="69">
        <v>53.48</v>
      </c>
      <c r="M32" s="81">
        <f t="shared" si="8"/>
        <v>38.520000000000003</v>
      </c>
      <c r="N32" s="63"/>
      <c r="O32" s="63"/>
      <c r="P32" s="68"/>
      <c r="Q32" s="83">
        <f t="shared" si="9"/>
        <v>0</v>
      </c>
      <c r="R32" s="74">
        <f t="shared" si="10"/>
        <v>181.15</v>
      </c>
      <c r="S32" s="193" t="s">
        <v>33</v>
      </c>
    </row>
    <row r="33" spans="1:19" ht="19.95" customHeight="1" x14ac:dyDescent="0.3">
      <c r="A33" s="3" t="s">
        <v>34</v>
      </c>
      <c r="B33" s="205" t="s">
        <v>72</v>
      </c>
      <c r="C33" s="58" t="s">
        <v>64</v>
      </c>
      <c r="D33" s="28">
        <v>88</v>
      </c>
      <c r="E33" s="59">
        <v>70</v>
      </c>
      <c r="F33" s="69">
        <v>30.01</v>
      </c>
      <c r="G33" s="79">
        <f t="shared" si="6"/>
        <v>39.989999999999995</v>
      </c>
      <c r="H33" s="64"/>
      <c r="I33" s="41">
        <f t="shared" si="7"/>
        <v>39.989999999999995</v>
      </c>
      <c r="J33" s="37">
        <v>25</v>
      </c>
      <c r="K33" s="21">
        <v>70</v>
      </c>
      <c r="L33" s="69">
        <v>47.59</v>
      </c>
      <c r="M33" s="81">
        <f t="shared" si="8"/>
        <v>47.41</v>
      </c>
      <c r="N33" s="63"/>
      <c r="O33" s="63"/>
      <c r="P33" s="68"/>
      <c r="Q33" s="83">
        <f t="shared" si="9"/>
        <v>0</v>
      </c>
      <c r="R33" s="74">
        <f t="shared" si="10"/>
        <v>175.39999999999998</v>
      </c>
      <c r="S33" s="3" t="s">
        <v>34</v>
      </c>
    </row>
    <row r="34" spans="1:19" ht="19.95" customHeight="1" x14ac:dyDescent="0.3">
      <c r="A34" s="3" t="s">
        <v>35</v>
      </c>
      <c r="B34" s="205" t="s">
        <v>70</v>
      </c>
      <c r="C34" s="58" t="s">
        <v>64</v>
      </c>
      <c r="D34" s="28">
        <v>56</v>
      </c>
      <c r="E34" s="59">
        <v>60</v>
      </c>
      <c r="F34" s="69">
        <v>47.41</v>
      </c>
      <c r="G34" s="79">
        <f t="shared" si="6"/>
        <v>12.590000000000003</v>
      </c>
      <c r="H34" s="64"/>
      <c r="I34" s="41">
        <f t="shared" si="7"/>
        <v>12.590000000000003</v>
      </c>
      <c r="J34" s="37">
        <v>22</v>
      </c>
      <c r="K34" s="21">
        <v>70</v>
      </c>
      <c r="L34" s="69">
        <v>38.75</v>
      </c>
      <c r="M34" s="81">
        <f t="shared" si="8"/>
        <v>53.25</v>
      </c>
      <c r="N34" s="63"/>
      <c r="O34" s="63"/>
      <c r="P34" s="68"/>
      <c r="Q34" s="83">
        <f t="shared" si="9"/>
        <v>0</v>
      </c>
      <c r="R34" s="74">
        <f t="shared" si="10"/>
        <v>121.84</v>
      </c>
      <c r="S34" s="3" t="s">
        <v>35</v>
      </c>
    </row>
    <row r="35" spans="1:19" ht="19.95" customHeight="1" thickBot="1" x14ac:dyDescent="0.35">
      <c r="A35" s="116" t="s">
        <v>36</v>
      </c>
      <c r="B35" s="206" t="s">
        <v>68</v>
      </c>
      <c r="C35" s="179" t="s">
        <v>64</v>
      </c>
      <c r="D35" s="95">
        <v>21</v>
      </c>
      <c r="E35" s="180">
        <v>0</v>
      </c>
      <c r="F35" s="181">
        <v>0</v>
      </c>
      <c r="G35" s="182">
        <f t="shared" si="6"/>
        <v>0</v>
      </c>
      <c r="H35" s="183"/>
      <c r="I35" s="42">
        <f t="shared" si="7"/>
        <v>0</v>
      </c>
      <c r="J35" s="98">
        <v>0</v>
      </c>
      <c r="K35" s="99">
        <v>0</v>
      </c>
      <c r="L35" s="181">
        <v>0</v>
      </c>
      <c r="M35" s="184">
        <f t="shared" si="8"/>
        <v>0</v>
      </c>
      <c r="N35" s="96"/>
      <c r="O35" s="96"/>
      <c r="P35" s="97"/>
      <c r="Q35" s="185">
        <f t="shared" si="9"/>
        <v>0</v>
      </c>
      <c r="R35" s="186">
        <f t="shared" si="10"/>
        <v>21</v>
      </c>
      <c r="S35" s="116" t="s">
        <v>36</v>
      </c>
    </row>
  </sheetData>
  <sortState xmlns:xlrd2="http://schemas.microsoft.com/office/spreadsheetml/2017/richdata2" ref="A10:R26">
    <sortCondition descending="1" ref="R10:R26"/>
  </sortState>
  <mergeCells count="4">
    <mergeCell ref="A8:C8"/>
    <mergeCell ref="J8:M8"/>
    <mergeCell ref="E8:I8"/>
    <mergeCell ref="N8:Q8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X23"/>
  <sheetViews>
    <sheetView workbookViewId="0">
      <selection activeCell="U10" sqref="U10"/>
    </sheetView>
  </sheetViews>
  <sheetFormatPr defaultRowHeight="14.4" x14ac:dyDescent="0.3"/>
  <cols>
    <col min="1" max="1" width="4.6640625" customWidth="1"/>
    <col min="2" max="2" width="22" customWidth="1"/>
    <col min="3" max="3" width="10" customWidth="1"/>
    <col min="4" max="4" width="7.44140625" customWidth="1"/>
    <col min="5" max="5" width="5.33203125" customWidth="1"/>
    <col min="6" max="6" width="6.5546875" customWidth="1"/>
    <col min="7" max="8" width="5.33203125" customWidth="1"/>
    <col min="9" max="9" width="5.33203125" hidden="1" customWidth="1"/>
    <col min="10" max="10" width="6.88671875" hidden="1" customWidth="1"/>
    <col min="11" max="11" width="6.33203125" customWidth="1"/>
    <col min="12" max="12" width="6.5546875" customWidth="1"/>
    <col min="13" max="14" width="5.6640625" customWidth="1"/>
    <col min="15" max="16" width="5.33203125" customWidth="1"/>
    <col min="17" max="17" width="9.5546875" customWidth="1"/>
    <col min="18" max="18" width="9.33203125" customWidth="1"/>
    <col min="19" max="19" width="8" customWidth="1"/>
  </cols>
  <sheetData>
    <row r="1" spans="1:20" ht="23.25" customHeight="1" x14ac:dyDescent="0.45">
      <c r="A1" s="6" t="s">
        <v>55</v>
      </c>
      <c r="B1" s="6"/>
      <c r="C1" s="6"/>
    </row>
    <row r="3" spans="1:20" x14ac:dyDescent="0.3">
      <c r="B3" s="24" t="s">
        <v>48</v>
      </c>
      <c r="K3" s="8"/>
      <c r="L3" s="9"/>
      <c r="O3" s="8" t="s">
        <v>15</v>
      </c>
      <c r="Q3" s="9">
        <v>1113</v>
      </c>
    </row>
    <row r="4" spans="1:20" x14ac:dyDescent="0.3">
      <c r="B4" s="24" t="s">
        <v>60</v>
      </c>
      <c r="D4" s="10" t="s">
        <v>16</v>
      </c>
      <c r="G4" t="s">
        <v>17</v>
      </c>
    </row>
    <row r="5" spans="1:20" ht="15" customHeight="1" x14ac:dyDescent="0.3">
      <c r="B5" s="24" t="s">
        <v>49</v>
      </c>
      <c r="D5" s="10" t="s">
        <v>18</v>
      </c>
      <c r="G5" t="s">
        <v>19</v>
      </c>
      <c r="K5" s="11"/>
      <c r="L5" s="25"/>
      <c r="O5" s="11" t="s">
        <v>20</v>
      </c>
      <c r="Q5" s="60">
        <v>45907</v>
      </c>
      <c r="T5" s="9"/>
    </row>
    <row r="6" spans="1:20" ht="15" customHeight="1" thickBot="1" x14ac:dyDescent="0.35">
      <c r="B6" s="7"/>
      <c r="D6" s="10"/>
      <c r="M6" s="13"/>
      <c r="N6" s="12"/>
      <c r="T6" s="9"/>
    </row>
    <row r="7" spans="1:20" ht="15.75" customHeight="1" thickBot="1" x14ac:dyDescent="0.35">
      <c r="B7" s="10"/>
      <c r="D7" s="27"/>
      <c r="E7" s="49"/>
      <c r="F7" s="50"/>
      <c r="G7" s="44"/>
      <c r="H7" s="44"/>
      <c r="I7" s="45"/>
      <c r="J7" s="46"/>
      <c r="K7" s="31"/>
      <c r="L7" s="29"/>
      <c r="M7" s="32"/>
      <c r="N7" s="30"/>
      <c r="O7" s="31"/>
      <c r="P7" s="29"/>
      <c r="Q7" s="30"/>
      <c r="R7" s="33"/>
      <c r="S7" s="12"/>
      <c r="T7" s="9"/>
    </row>
    <row r="8" spans="1:20" ht="30" customHeight="1" thickBot="1" x14ac:dyDescent="0.35">
      <c r="A8" s="208"/>
      <c r="B8" s="209"/>
      <c r="C8" s="209"/>
      <c r="D8" s="90"/>
      <c r="E8" s="219" t="s">
        <v>62</v>
      </c>
      <c r="F8" s="213"/>
      <c r="G8" s="213"/>
      <c r="H8" s="213"/>
      <c r="I8" s="213"/>
      <c r="J8" s="215"/>
      <c r="K8" s="210" t="s">
        <v>61</v>
      </c>
      <c r="L8" s="211"/>
      <c r="M8" s="211"/>
      <c r="N8" s="212"/>
      <c r="O8" s="31"/>
      <c r="P8" s="32"/>
      <c r="Q8" s="91">
        <v>0</v>
      </c>
      <c r="R8" s="92" t="s">
        <v>22</v>
      </c>
      <c r="S8" s="61" t="s">
        <v>23</v>
      </c>
    </row>
    <row r="9" spans="1:20" ht="19.95" customHeight="1" thickBot="1" x14ac:dyDescent="0.35">
      <c r="A9" s="15" t="s">
        <v>24</v>
      </c>
      <c r="B9" s="16" t="s">
        <v>51</v>
      </c>
      <c r="C9" s="16" t="s">
        <v>25</v>
      </c>
      <c r="D9" s="1"/>
      <c r="E9" s="51" t="s">
        <v>50</v>
      </c>
      <c r="F9" s="47" t="s">
        <v>59</v>
      </c>
      <c r="G9" s="47" t="s">
        <v>26</v>
      </c>
      <c r="H9" s="54" t="s">
        <v>27</v>
      </c>
      <c r="I9" s="47" t="s">
        <v>26</v>
      </c>
      <c r="J9" s="48" t="s">
        <v>27</v>
      </c>
      <c r="K9" s="34" t="s">
        <v>50</v>
      </c>
      <c r="L9" s="17" t="s">
        <v>59</v>
      </c>
      <c r="M9" s="17" t="s">
        <v>26</v>
      </c>
      <c r="N9" s="55" t="s">
        <v>27</v>
      </c>
      <c r="O9" s="220" t="s">
        <v>28</v>
      </c>
      <c r="P9" s="221"/>
      <c r="Q9" s="222"/>
      <c r="R9" s="39" t="s">
        <v>29</v>
      </c>
      <c r="S9" s="18" t="s">
        <v>30</v>
      </c>
    </row>
    <row r="10" spans="1:20" ht="19.95" customHeight="1" x14ac:dyDescent="0.3">
      <c r="A10" s="115" t="s">
        <v>31</v>
      </c>
      <c r="B10" s="136" t="s">
        <v>12</v>
      </c>
      <c r="C10" s="137" t="s">
        <v>1</v>
      </c>
      <c r="D10" s="138"/>
      <c r="E10" s="139"/>
      <c r="F10" s="140"/>
      <c r="G10" s="141"/>
      <c r="H10" s="142">
        <f t="shared" ref="H10:H23" si="0">(E10+F10)-G10</f>
        <v>0</v>
      </c>
      <c r="I10" s="143"/>
      <c r="J10" s="144">
        <f t="shared" ref="J10:J22" si="1">H10-I10</f>
        <v>0</v>
      </c>
      <c r="K10" s="145">
        <v>35</v>
      </c>
      <c r="L10" s="145">
        <v>70</v>
      </c>
      <c r="M10" s="146">
        <v>9.67</v>
      </c>
      <c r="N10" s="120">
        <f t="shared" ref="N10:N11" si="2">(K10+L10)-M10</f>
        <v>95.33</v>
      </c>
      <c r="O10" s="147"/>
      <c r="P10" s="143"/>
      <c r="Q10" s="142">
        <f>Q8-(O10+P10)/2</f>
        <v>0</v>
      </c>
      <c r="R10" s="148">
        <f t="shared" ref="R10:R23" si="3">SUM(H10+N10)</f>
        <v>95.33</v>
      </c>
      <c r="S10" s="195" t="s">
        <v>31</v>
      </c>
    </row>
    <row r="11" spans="1:20" ht="19.95" customHeight="1" x14ac:dyDescent="0.3">
      <c r="A11" s="3" t="s">
        <v>32</v>
      </c>
      <c r="B11" s="4" t="s">
        <v>11</v>
      </c>
      <c r="C11" s="87" t="s">
        <v>1</v>
      </c>
      <c r="D11" s="28"/>
      <c r="E11" s="129"/>
      <c r="F11" s="130"/>
      <c r="G11" s="131"/>
      <c r="H11" s="53">
        <f t="shared" si="0"/>
        <v>0</v>
      </c>
      <c r="I11" s="22"/>
      <c r="J11" s="41">
        <f t="shared" si="1"/>
        <v>0</v>
      </c>
      <c r="K11" s="63">
        <v>30</v>
      </c>
      <c r="L11" s="63">
        <v>70</v>
      </c>
      <c r="M11" s="68">
        <v>12.69</v>
      </c>
      <c r="N11" s="78">
        <f t="shared" si="2"/>
        <v>87.31</v>
      </c>
      <c r="O11" s="40"/>
      <c r="P11" s="20"/>
      <c r="Q11" s="56">
        <f>Q8-(O11+P11)/2</f>
        <v>0</v>
      </c>
      <c r="R11" s="76">
        <f t="shared" si="3"/>
        <v>87.31</v>
      </c>
      <c r="S11" s="196" t="s">
        <v>32</v>
      </c>
    </row>
    <row r="12" spans="1:20" ht="19.95" customHeight="1" x14ac:dyDescent="0.3">
      <c r="A12" s="3" t="s">
        <v>33</v>
      </c>
      <c r="B12" s="85" t="s">
        <v>9</v>
      </c>
      <c r="C12" s="88" t="s">
        <v>1</v>
      </c>
      <c r="D12" s="28"/>
      <c r="E12" s="129"/>
      <c r="F12" s="130"/>
      <c r="G12" s="131"/>
      <c r="H12" s="53">
        <f t="shared" si="0"/>
        <v>0</v>
      </c>
      <c r="I12" s="22"/>
      <c r="J12" s="41">
        <f t="shared" si="1"/>
        <v>0</v>
      </c>
      <c r="K12" s="37">
        <v>15</v>
      </c>
      <c r="L12" s="21">
        <v>70</v>
      </c>
      <c r="M12" s="69">
        <v>18.36</v>
      </c>
      <c r="N12" s="78">
        <f t="shared" ref="N12:N22" si="4">(K12+L12)-M12</f>
        <v>66.64</v>
      </c>
      <c r="O12" s="40"/>
      <c r="P12" s="20"/>
      <c r="Q12" s="56">
        <f>Q8-(O12+P12)/2</f>
        <v>0</v>
      </c>
      <c r="R12" s="76">
        <f t="shared" si="3"/>
        <v>66.64</v>
      </c>
      <c r="S12" s="196" t="s">
        <v>33</v>
      </c>
    </row>
    <row r="13" spans="1:20" ht="19.95" customHeight="1" thickBot="1" x14ac:dyDescent="0.35">
      <c r="A13" s="116" t="s">
        <v>34</v>
      </c>
      <c r="B13" s="149" t="s">
        <v>67</v>
      </c>
      <c r="C13" s="150" t="s">
        <v>4</v>
      </c>
      <c r="D13" s="95"/>
      <c r="E13" s="151"/>
      <c r="F13" s="152"/>
      <c r="G13" s="153"/>
      <c r="H13" s="132">
        <f t="shared" si="0"/>
        <v>0</v>
      </c>
      <c r="I13" s="38"/>
      <c r="J13" s="42">
        <f t="shared" si="1"/>
        <v>0</v>
      </c>
      <c r="K13" s="96">
        <v>25</v>
      </c>
      <c r="L13" s="96">
        <v>70</v>
      </c>
      <c r="M13" s="97">
        <v>31.7</v>
      </c>
      <c r="N13" s="154">
        <f t="shared" si="4"/>
        <v>63.3</v>
      </c>
      <c r="O13" s="100"/>
      <c r="P13" s="101"/>
      <c r="Q13" s="102">
        <f>Q8-(O13+P13)/2</f>
        <v>0</v>
      </c>
      <c r="R13" s="103">
        <f t="shared" si="3"/>
        <v>63.3</v>
      </c>
      <c r="S13" s="155" t="s">
        <v>34</v>
      </c>
    </row>
    <row r="14" spans="1:20" ht="19.95" customHeight="1" thickBot="1" x14ac:dyDescent="0.35">
      <c r="A14" s="9"/>
      <c r="B14" s="133"/>
      <c r="C14" s="134"/>
      <c r="D14" s="107"/>
      <c r="E14" s="108"/>
      <c r="F14" s="135"/>
      <c r="G14" s="109"/>
      <c r="H14" s="112"/>
      <c r="I14" s="109"/>
      <c r="J14" s="111"/>
      <c r="K14" s="109"/>
      <c r="L14" s="109"/>
      <c r="M14" s="109"/>
      <c r="N14" s="112"/>
      <c r="O14" s="109"/>
      <c r="P14" s="109"/>
      <c r="Q14" s="112"/>
      <c r="R14" s="113"/>
      <c r="S14" s="114"/>
    </row>
    <row r="15" spans="1:20" ht="19.95" customHeight="1" x14ac:dyDescent="0.3">
      <c r="A15" s="115" t="s">
        <v>31</v>
      </c>
      <c r="B15" s="136" t="s">
        <v>2</v>
      </c>
      <c r="C15" s="137" t="s">
        <v>1</v>
      </c>
      <c r="D15" s="138"/>
      <c r="E15" s="145">
        <v>35</v>
      </c>
      <c r="F15" s="145">
        <v>70</v>
      </c>
      <c r="G15" s="146">
        <v>13.7</v>
      </c>
      <c r="H15" s="156">
        <f t="shared" si="0"/>
        <v>91.3</v>
      </c>
      <c r="I15" s="143"/>
      <c r="J15" s="144">
        <f t="shared" si="1"/>
        <v>91.3</v>
      </c>
      <c r="K15" s="157"/>
      <c r="L15" s="158"/>
      <c r="M15" s="143"/>
      <c r="N15" s="142">
        <f t="shared" si="4"/>
        <v>0</v>
      </c>
      <c r="O15" s="147"/>
      <c r="P15" s="143"/>
      <c r="Q15" s="142">
        <f>Q8-(O15+P15)/2</f>
        <v>0</v>
      </c>
      <c r="R15" s="148">
        <f t="shared" si="3"/>
        <v>91.3</v>
      </c>
      <c r="S15" s="159" t="s">
        <v>31</v>
      </c>
    </row>
    <row r="16" spans="1:20" ht="19.95" customHeight="1" x14ac:dyDescent="0.3">
      <c r="A16" s="3" t="s">
        <v>32</v>
      </c>
      <c r="B16" s="4" t="s">
        <v>5</v>
      </c>
      <c r="C16" s="87"/>
      <c r="D16" s="28"/>
      <c r="E16" s="63">
        <v>35</v>
      </c>
      <c r="F16" s="63">
        <v>70</v>
      </c>
      <c r="G16" s="68">
        <v>13.8</v>
      </c>
      <c r="H16" s="118">
        <f t="shared" si="0"/>
        <v>91.2</v>
      </c>
      <c r="I16" s="22"/>
      <c r="J16" s="41">
        <f t="shared" si="1"/>
        <v>91.2</v>
      </c>
      <c r="K16" s="37"/>
      <c r="L16" s="21"/>
      <c r="M16" s="22"/>
      <c r="N16" s="53">
        <f t="shared" si="4"/>
        <v>0</v>
      </c>
      <c r="O16" s="40"/>
      <c r="P16" s="20"/>
      <c r="Q16" s="56">
        <f>Q8-(O16+P16)/2</f>
        <v>0</v>
      </c>
      <c r="R16" s="76">
        <f t="shared" si="3"/>
        <v>91.2</v>
      </c>
      <c r="S16" s="93" t="s">
        <v>32</v>
      </c>
    </row>
    <row r="17" spans="1:24" ht="19.95" customHeight="1" thickBot="1" x14ac:dyDescent="0.35">
      <c r="A17" s="116" t="s">
        <v>33</v>
      </c>
      <c r="B17" s="117" t="s">
        <v>8</v>
      </c>
      <c r="C17" s="94" t="s">
        <v>1</v>
      </c>
      <c r="D17" s="95"/>
      <c r="E17" s="96">
        <v>35</v>
      </c>
      <c r="F17" s="96">
        <v>70</v>
      </c>
      <c r="G17" s="97">
        <v>36.17</v>
      </c>
      <c r="H17" s="119">
        <f t="shared" si="0"/>
        <v>68.83</v>
      </c>
      <c r="I17" s="38"/>
      <c r="J17" s="42">
        <f t="shared" si="1"/>
        <v>68.83</v>
      </c>
      <c r="K17" s="98"/>
      <c r="L17" s="99"/>
      <c r="M17" s="38"/>
      <c r="N17" s="132">
        <f t="shared" si="4"/>
        <v>0</v>
      </c>
      <c r="O17" s="100"/>
      <c r="P17" s="101"/>
      <c r="Q17" s="102">
        <f>Q8-(O17+P17)/2</f>
        <v>0</v>
      </c>
      <c r="R17" s="103">
        <f t="shared" si="3"/>
        <v>68.83</v>
      </c>
      <c r="S17" s="104" t="s">
        <v>33</v>
      </c>
    </row>
    <row r="18" spans="1:24" ht="19.95" customHeight="1" thickBot="1" x14ac:dyDescent="0.35">
      <c r="A18" s="9"/>
      <c r="B18" s="105"/>
      <c r="C18" s="106"/>
      <c r="D18" s="107"/>
      <c r="E18" s="108"/>
      <c r="F18" s="109"/>
      <c r="G18" s="110"/>
      <c r="H18" s="112"/>
      <c r="I18" s="109"/>
      <c r="J18" s="111">
        <f t="shared" si="1"/>
        <v>0</v>
      </c>
      <c r="K18" s="108"/>
      <c r="L18" s="108"/>
      <c r="M18" s="109"/>
      <c r="N18" s="112"/>
      <c r="O18" s="109"/>
      <c r="P18" s="109"/>
      <c r="Q18" s="112"/>
      <c r="R18" s="113"/>
      <c r="S18" s="114"/>
    </row>
    <row r="19" spans="1:24" ht="19.95" customHeight="1" thickBot="1" x14ac:dyDescent="0.4">
      <c r="A19" s="84"/>
      <c r="B19" s="127" t="s">
        <v>73</v>
      </c>
      <c r="C19" s="128"/>
      <c r="D19" s="160"/>
      <c r="E19" s="161"/>
      <c r="F19" s="162"/>
      <c r="G19" s="163"/>
      <c r="H19" s="164"/>
      <c r="I19" s="162"/>
      <c r="J19" s="165">
        <f t="shared" si="1"/>
        <v>0</v>
      </c>
      <c r="K19" s="161"/>
      <c r="L19" s="161"/>
      <c r="M19" s="162"/>
      <c r="N19" s="164"/>
      <c r="O19" s="162"/>
      <c r="P19" s="162"/>
      <c r="Q19" s="164"/>
      <c r="R19" s="166"/>
      <c r="S19" s="167"/>
      <c r="X19" s="9"/>
    </row>
    <row r="20" spans="1:24" ht="19.95" customHeight="1" x14ac:dyDescent="0.3">
      <c r="A20" s="89" t="s">
        <v>31</v>
      </c>
      <c r="B20" s="121" t="s">
        <v>72</v>
      </c>
      <c r="C20" s="122" t="s">
        <v>64</v>
      </c>
      <c r="D20" s="123"/>
      <c r="E20" s="63">
        <v>35</v>
      </c>
      <c r="F20" s="63">
        <v>70</v>
      </c>
      <c r="G20" s="68">
        <v>16.93</v>
      </c>
      <c r="H20" s="79">
        <f t="shared" si="0"/>
        <v>88.07</v>
      </c>
      <c r="I20" s="124"/>
      <c r="J20" s="36">
        <f t="shared" si="1"/>
        <v>88.07</v>
      </c>
      <c r="K20" s="125"/>
      <c r="L20" s="126"/>
      <c r="M20" s="124"/>
      <c r="N20" s="78">
        <f t="shared" si="4"/>
        <v>0</v>
      </c>
      <c r="O20" s="40"/>
      <c r="P20" s="20"/>
      <c r="Q20" s="53">
        <v>0</v>
      </c>
      <c r="R20" s="75">
        <f t="shared" si="3"/>
        <v>88.07</v>
      </c>
      <c r="S20" s="65" t="s">
        <v>31</v>
      </c>
    </row>
    <row r="21" spans="1:24" ht="19.95" customHeight="1" x14ac:dyDescent="0.3">
      <c r="A21" s="23" t="s">
        <v>32</v>
      </c>
      <c r="B21" s="86" t="s">
        <v>71</v>
      </c>
      <c r="C21" s="88" t="s">
        <v>64</v>
      </c>
      <c r="D21" s="28"/>
      <c r="E21" s="63">
        <v>30</v>
      </c>
      <c r="F21" s="63">
        <v>70</v>
      </c>
      <c r="G21" s="68">
        <v>14.06</v>
      </c>
      <c r="H21" s="80">
        <f t="shared" ref="H21" si="5">(E21+F21)-G21</f>
        <v>85.94</v>
      </c>
      <c r="I21" s="22"/>
      <c r="J21" s="41">
        <f t="shared" si="1"/>
        <v>85.94</v>
      </c>
      <c r="K21" s="37"/>
      <c r="L21" s="21"/>
      <c r="M21" s="22"/>
      <c r="N21" s="78">
        <f t="shared" si="4"/>
        <v>0</v>
      </c>
      <c r="O21" s="40"/>
      <c r="P21" s="20"/>
      <c r="Q21" s="56">
        <v>0</v>
      </c>
      <c r="R21" s="76">
        <f t="shared" si="3"/>
        <v>85.94</v>
      </c>
      <c r="S21" s="66" t="s">
        <v>32</v>
      </c>
    </row>
    <row r="22" spans="1:24" ht="19.95" customHeight="1" x14ac:dyDescent="0.3">
      <c r="A22" s="23" t="s">
        <v>33</v>
      </c>
      <c r="B22" s="86" t="s">
        <v>69</v>
      </c>
      <c r="C22" s="88" t="s">
        <v>64</v>
      </c>
      <c r="D22" s="28"/>
      <c r="E22" s="37">
        <v>0</v>
      </c>
      <c r="F22" s="22">
        <v>0</v>
      </c>
      <c r="G22" s="67">
        <v>0</v>
      </c>
      <c r="H22" s="77">
        <f t="shared" si="0"/>
        <v>0</v>
      </c>
      <c r="I22" s="22"/>
      <c r="J22" s="41">
        <f t="shared" si="1"/>
        <v>0</v>
      </c>
      <c r="K22" s="37"/>
      <c r="L22" s="21"/>
      <c r="M22" s="22"/>
      <c r="N22" s="78">
        <f t="shared" si="4"/>
        <v>0</v>
      </c>
      <c r="O22" s="40"/>
      <c r="P22" s="20"/>
      <c r="Q22" s="56">
        <v>0</v>
      </c>
      <c r="R22" s="76">
        <f t="shared" si="3"/>
        <v>0</v>
      </c>
      <c r="S22" s="66" t="s">
        <v>74</v>
      </c>
    </row>
    <row r="23" spans="1:24" ht="19.95" customHeight="1" x14ac:dyDescent="0.3">
      <c r="A23" s="23" t="s">
        <v>34</v>
      </c>
      <c r="B23" s="86" t="s">
        <v>75</v>
      </c>
      <c r="C23" s="88" t="s">
        <v>64</v>
      </c>
      <c r="D23" s="28"/>
      <c r="E23" s="37">
        <v>0</v>
      </c>
      <c r="F23" s="22">
        <v>0</v>
      </c>
      <c r="G23" s="67">
        <v>0</v>
      </c>
      <c r="H23" s="77">
        <f t="shared" si="0"/>
        <v>0</v>
      </c>
      <c r="I23" s="22"/>
      <c r="J23" s="41">
        <f t="shared" ref="J23" si="6">H23-I23</f>
        <v>0</v>
      </c>
      <c r="K23" s="37"/>
      <c r="L23" s="21"/>
      <c r="M23" s="22"/>
      <c r="N23" s="78">
        <f t="shared" ref="N23" si="7">(K23+L23)-M23</f>
        <v>0</v>
      </c>
      <c r="O23" s="40"/>
      <c r="P23" s="20"/>
      <c r="Q23" s="56">
        <v>0</v>
      </c>
      <c r="R23" s="76">
        <f t="shared" si="3"/>
        <v>0</v>
      </c>
      <c r="S23" s="66" t="s">
        <v>74</v>
      </c>
    </row>
  </sheetData>
  <sortState xmlns:xlrd2="http://schemas.microsoft.com/office/spreadsheetml/2017/richdata2" ref="A10:S22">
    <sortCondition descending="1" ref="R10:R22"/>
  </sortState>
  <mergeCells count="4">
    <mergeCell ref="A8:C8"/>
    <mergeCell ref="E8:J8"/>
    <mergeCell ref="K8:N8"/>
    <mergeCell ref="O9:Q9"/>
  </mergeCells>
  <pageMargins left="0.7" right="0.7" top="0.78740157499999996" bottom="0.78740157499999996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Pistole</vt:lpstr>
      <vt:lpstr>MPu+PCC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Uživatel systému Windows</dc:creator>
  <cp:lastModifiedBy>Miroslav Zahradníček</cp:lastModifiedBy>
  <cp:lastPrinted>2025-08-27T16:46:52Z</cp:lastPrinted>
  <dcterms:created xsi:type="dcterms:W3CDTF">2021-09-10T17:21:31Z</dcterms:created>
  <dcterms:modified xsi:type="dcterms:W3CDTF">2025-09-07T14:10:39Z</dcterms:modified>
</cp:coreProperties>
</file>